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7" i="1"/>
  <c r="H43"/>
  <c r="H38"/>
  <c r="H44"/>
  <c r="H46"/>
  <c r="H51"/>
  <c r="H47"/>
  <c r="H61"/>
  <c r="H59"/>
  <c r="H58"/>
  <c r="H56"/>
  <c r="H55"/>
  <c r="H53"/>
  <c r="H41"/>
  <c r="H32"/>
  <c r="H29"/>
  <c r="H27"/>
  <c r="H26"/>
  <c r="H23"/>
  <c r="H22"/>
  <c r="H19"/>
  <c r="H12"/>
</calcChain>
</file>

<file path=xl/sharedStrings.xml><?xml version="1.0" encoding="utf-8"?>
<sst xmlns="http://schemas.openxmlformats.org/spreadsheetml/2006/main" count="132" uniqueCount="73">
  <si>
    <t>Приложение 1 к постановлению</t>
  </si>
  <si>
    <t>Рекомендуемый расчет размера</t>
  </si>
  <si>
    <t>платы граждан за коммунальные услуги для населения</t>
  </si>
  <si>
    <t>№ п/п</t>
  </si>
  <si>
    <t>1</t>
  </si>
  <si>
    <t>Степень благостройства</t>
  </si>
  <si>
    <t>Адрес дома</t>
  </si>
  <si>
    <t>Наименование услуг (период установления тарифа)</t>
  </si>
  <si>
    <t>Холодное водоснабжение(по нормативу)</t>
  </si>
  <si>
    <t>Холодное водоснабжение(при наличии приборов учета )</t>
  </si>
  <si>
    <t>Отопление</t>
  </si>
  <si>
    <t>норматив потребления</t>
  </si>
  <si>
    <t>6,8 куб.м на 1чел</t>
  </si>
  <si>
    <t>0,04613 Гкалл/ куб.м</t>
  </si>
  <si>
    <t>0,029 Гкалл/ кв.м</t>
  </si>
  <si>
    <t>размер платы в месяц</t>
  </si>
  <si>
    <t>Ед изм</t>
  </si>
  <si>
    <t>руб./чел.</t>
  </si>
  <si>
    <t>м3</t>
  </si>
  <si>
    <t>руб./м 2.</t>
  </si>
  <si>
    <t>руб./м 3.</t>
  </si>
  <si>
    <t>цена единицы</t>
  </si>
  <si>
    <r>
      <t>1</t>
    </r>
    <r>
      <rPr>
        <sz val="6"/>
        <rFont val="Arial"/>
        <charset val="204"/>
      </rPr>
      <t>- Многоквартирный дом, оборудованный централизованным холодным водоснабжением, централизованным горячим водоснабжением в отопительный период, водонагревателем на различных видах топлива, ванной и (или) душем, без централизованного водоотведения</t>
    </r>
  </si>
  <si>
    <r>
      <t>5</t>
    </r>
    <r>
      <rPr>
        <sz val="6"/>
        <rFont val="Arial"/>
        <charset val="204"/>
      </rPr>
      <t>- Многоквартирный дом, оборудованный централизованным холодным водоснабжением, водонагревателем на различных видах топлива, ванной и (или) душем, без централ изова н ного водоотведения</t>
    </r>
  </si>
  <si>
    <t>Коммунальные услуги</t>
  </si>
  <si>
    <t>Холодное водоснабжение (по нормативу)</t>
  </si>
  <si>
    <t>Холодное водоснабжение (приналичии приборов учета)</t>
  </si>
  <si>
    <t>Холодное водоснабжение(при наличии приборов учета)</t>
  </si>
  <si>
    <t>руб. /чел.</t>
  </si>
  <si>
    <t>6-Жилой дом, без централизованного холодного водоснабжения, без централизованного водоотведения</t>
  </si>
  <si>
    <t>Жилой дом, оборудованный централизованным холодным водоснабжением, водонагревателем на различных видах топлива, без централизованною водоотведения</t>
  </si>
  <si>
    <t>Многоквартирный дом с санитарнотехническим блоком в виде мойки и унитаза</t>
  </si>
  <si>
    <t>Советская 63/2</t>
  </si>
  <si>
    <t>Холодное водоснабжение</t>
  </si>
  <si>
    <t>0,029</t>
  </si>
  <si>
    <t>3,9</t>
  </si>
  <si>
    <t>1,2 куб.м на 1чел</t>
  </si>
  <si>
    <t>ул Дорожная 27.29,31,33         Буденного 9,10,11, Советская 63/1</t>
  </si>
  <si>
    <t>утвержденный тариф</t>
  </si>
  <si>
    <t>0,11071 Гкалл. на чел.</t>
  </si>
  <si>
    <t xml:space="preserve"> Многоквартирный дом, оборудованный централизованным холодным водоснабжением,  без централ изова н ного водоотведения</t>
  </si>
  <si>
    <t>ул.Строительная 3</t>
  </si>
  <si>
    <t>3,3 куб.м на 1чел</t>
  </si>
  <si>
    <t>Водопользование из водоразборной колонки</t>
  </si>
  <si>
    <t>4,4 куб.м на 1чел</t>
  </si>
  <si>
    <t>2,4 куб.м на 1чел</t>
  </si>
  <si>
    <t>6,8куб.м на 1чел</t>
  </si>
  <si>
    <t xml:space="preserve"> ХВС для ГВС </t>
  </si>
  <si>
    <t xml:space="preserve">Горячее водоснабжение (подогрев 5 мес) </t>
  </si>
  <si>
    <t>Горячее водоснабжение в том числе при отсутствии приборов учета в том числе:</t>
  </si>
  <si>
    <t>Горячее водоснабжение в том числе при наличии приборов учета в том числе:</t>
  </si>
  <si>
    <t>Горячее водоснабжение  (подогрев воды )</t>
  </si>
  <si>
    <t xml:space="preserve">главы Поярковского сельсовета  </t>
  </si>
  <si>
    <t xml:space="preserve">            ул Гагарина  21, 23, 25, 27,29,31</t>
  </si>
  <si>
    <r>
      <t xml:space="preserve"> </t>
    </r>
    <r>
      <rPr>
        <sz val="6"/>
        <rFont val="Arial"/>
        <charset val="204"/>
      </rPr>
      <t>Многоквартирный дом, оборудованный централ изова н н ы м холодным водоснабжением, водонагревателем на различных видах топлива, ванной и (или) душем, с централизованным водоотведением</t>
    </r>
  </si>
  <si>
    <t>ул. Воронова                                                                                             10,12,13,14,16,17,19,21  Вокзальная 5, Лазо 6</t>
  </si>
  <si>
    <t>ул. Амурская 107,109,111,160, Черемисина 18, Строительная За, 5, 7 Советская 20,  Ленина 20,  32, 36, 40, 42, 44, Лазо 14, Ленина  25,30, 34,  Целинная 8</t>
  </si>
  <si>
    <t>ул. Амурская 64, 88,92, 94, 99, 105, Гагарина 8, Строительная 1, 2, Гарнизонная 10, Ленина 46,ул. Ленина 27,</t>
  </si>
  <si>
    <t>6,8 куб.м на 1 чел</t>
  </si>
  <si>
    <t>руб./чел</t>
  </si>
  <si>
    <t>3,9 куб.м на 1 чел</t>
  </si>
  <si>
    <t xml:space="preserve"> </t>
  </si>
  <si>
    <t>54-Жилой дом, оборудованный централизованным холодным водоснабжением, водонагревателем на различных видах топлива, без централизованного водоотведения</t>
  </si>
  <si>
    <t xml:space="preserve">ул.Амурская 5,7,12/1,14,16 Набережная 34,36 Садовая 29,   Терешковой 10, Кошевого 1,6,15      Калинина 6,17, Гарнизонная 14,16,18, Чапаева 7, Лазо  6                   </t>
  </si>
  <si>
    <r>
      <t>ул.Амурская2А, 2В, 4,24,103,162а,187         Набережная 35, Садовая 21,22/1,23,25 Луговая 9/1,11,13,15,17/2,19, 23,24,25,28/2, Юбилейная 10,11,12,13,15/1,16,17,19,20,21/2,22,23,24,25,26,                         Терешковой 9,12/2, Лазо1,3,4,5,8, Кошевого За,13,16,17,18,19, Рабочая 68/2  Гагарина 5,16,18                  Трудовая 2,4, Молодежный</t>
    </r>
    <r>
      <rPr>
        <sz val="6"/>
        <rFont val="Arial"/>
        <family val="2"/>
        <charset val="204"/>
      </rPr>
      <t xml:space="preserve"> 1,2,3,4,5</t>
    </r>
    <r>
      <rPr>
        <sz val="6"/>
        <color indexed="10"/>
        <rFont val="Arial"/>
        <family val="2"/>
        <charset val="204"/>
      </rPr>
      <t>,</t>
    </r>
    <r>
      <rPr>
        <sz val="6"/>
        <rFont val="Arial"/>
        <charset val="204"/>
      </rPr>
      <t xml:space="preserve"> Строительная 6,8,10,12,14 Черемисина 19,  Дорожная 12,21,23 пер Дорожный</t>
    </r>
    <r>
      <rPr>
        <sz val="6"/>
        <rFont val="Arial"/>
        <family val="2"/>
        <charset val="204"/>
      </rPr>
      <t xml:space="preserve"> 2</t>
    </r>
  </si>
  <si>
    <t>Садовая 16/2, Терешковой 7,12/1 Набережная 33,37, О.Кошевого 10,         Луговая 17/1,26,28, Лазо 2, 8/2, 16  Рабочая 64,68/1,70/1,                 Амурская  3,6,9,12/2,14,77, Чапаева 1,5, Гагарина 13/1</t>
  </si>
  <si>
    <r>
      <t>4</t>
    </r>
    <r>
      <rPr>
        <sz val="6"/>
        <rFont val="Arial"/>
        <charset val="204"/>
      </rPr>
      <t>-Жилой дом, оборудованный централизованным холодным водоснабжением,ванной и (или) душем,               водонагревателем              на различных видах топлива, без централизованного водоотведения</t>
    </r>
  </si>
  <si>
    <t>Поярковского сельсовета с 01.01.2017 г. по 30.06.2017 г.</t>
  </si>
  <si>
    <t>Жилой дом, оборудованный централизованным холодным водоснабжением водонагревателем на различных видах топлива, без централизованного водоотведения</t>
  </si>
  <si>
    <t>Жилой дом, оборудованный централизованным холодным водоснабжением,водонагревателем на различных видах топлива, без централизованного водоотведения</t>
  </si>
  <si>
    <t>ул.Черемисина 11, Гарнизонная 14/2</t>
  </si>
  <si>
    <t xml:space="preserve"> Гагарина 10,     Чапаева 3</t>
  </si>
  <si>
    <t xml:space="preserve">      №  10   от 23.01.  2017 г.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</si>
</sst>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sz val="6"/>
      <name val="Arial"/>
      <charset val="204"/>
    </font>
    <font>
      <b/>
      <sz val="7"/>
      <name val="Arial"/>
      <charset val="204"/>
    </font>
    <font>
      <sz val="6"/>
      <name val="Arial"/>
    </font>
    <font>
      <b/>
      <sz val="6"/>
      <name val="Tahoma"/>
      <charset val="204"/>
    </font>
    <font>
      <i/>
      <sz val="6"/>
      <name val="Arial"/>
      <charset val="204"/>
    </font>
    <font>
      <i/>
      <sz val="6"/>
      <name val="Tahoma"/>
    </font>
    <font>
      <b/>
      <i/>
      <sz val="11"/>
      <name val="Trebuchet MS"/>
    </font>
    <font>
      <b/>
      <i/>
      <sz val="11"/>
      <name val="Tahoma"/>
    </font>
    <font>
      <sz val="6"/>
      <color indexed="10"/>
      <name val="Arial"/>
      <family val="2"/>
      <charset val="204"/>
    </font>
    <font>
      <sz val="6"/>
      <name val="Arial"/>
      <family val="2"/>
      <charset val="204"/>
    </font>
    <font>
      <i/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left" vertical="top" inden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2" fontId="1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right" vertical="top"/>
    </xf>
    <xf numFmtId="0" fontId="11" fillId="0" borderId="2" xfId="0" applyNumberFormat="1" applyFont="1" applyFill="1" applyBorder="1" applyAlignment="1" applyProtection="1">
      <alignment horizontal="left" vertical="top" wrapText="1"/>
    </xf>
    <xf numFmtId="2" fontId="2" fillId="0" borderId="2" xfId="0" applyNumberFormat="1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top"/>
    </xf>
    <xf numFmtId="2" fontId="2" fillId="0" borderId="3" xfId="0" applyNumberFormat="1" applyFont="1" applyFill="1" applyBorder="1" applyAlignment="1" applyProtection="1">
      <alignment horizontal="center" vertical="top"/>
    </xf>
    <xf numFmtId="2" fontId="2" fillId="0" borderId="5" xfId="0" applyNumberFormat="1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justify" vertical="top" wrapText="1"/>
    </xf>
    <xf numFmtId="0" fontId="2" fillId="0" borderId="5" xfId="0" applyNumberFormat="1" applyFont="1" applyFill="1" applyBorder="1" applyAlignment="1" applyProtection="1">
      <alignment horizontal="justify"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 indent="1"/>
    </xf>
    <xf numFmtId="0" fontId="2" fillId="0" borderId="5" xfId="0" applyNumberFormat="1" applyFont="1" applyFill="1" applyBorder="1" applyAlignment="1" applyProtection="1">
      <alignment horizontal="left" vertical="top" wrapText="1" inden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indent="1"/>
    </xf>
    <xf numFmtId="0" fontId="2" fillId="0" borderId="11" xfId="0" applyNumberFormat="1" applyFont="1" applyFill="1" applyBorder="1" applyAlignment="1" applyProtection="1">
      <alignment horizontal="left" vertical="center" wrapText="1" indent="1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4" fillId="0" borderId="4" xfId="0" applyNumberFormat="1" applyFont="1" applyFill="1" applyBorder="1" applyAlignment="1" applyProtection="1">
      <alignment horizontal="left" vertical="center" indent="1"/>
    </xf>
    <xf numFmtId="0" fontId="4" fillId="0" borderId="5" xfId="0" applyNumberFormat="1" applyFont="1" applyFill="1" applyBorder="1" applyAlignment="1" applyProtection="1">
      <alignment horizontal="left" vertical="center" inden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2" fillId="0" borderId="13" xfId="0" applyNumberFormat="1" applyFont="1" applyFill="1" applyBorder="1" applyAlignment="1" applyProtection="1">
      <alignment horizontal="center" vertical="top"/>
    </xf>
    <xf numFmtId="0" fontId="12" fillId="0" borderId="9" xfId="0" applyNumberFormat="1" applyFont="1" applyFill="1" applyBorder="1" applyAlignment="1" applyProtection="1">
      <alignment horizontal="center" vertical="top"/>
    </xf>
    <xf numFmtId="0" fontId="12" fillId="0" borderId="1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50" workbookViewId="0">
      <selection activeCell="J12" sqref="J12"/>
    </sheetView>
  </sheetViews>
  <sheetFormatPr defaultRowHeight="12.75"/>
  <cols>
    <col min="1" max="1" width="4" customWidth="1"/>
    <col min="2" max="2" width="14.85546875" customWidth="1"/>
    <col min="3" max="3" width="13.140625" customWidth="1"/>
    <col min="4" max="4" width="20" customWidth="1"/>
    <col min="5" max="5" width="9.85546875" customWidth="1"/>
    <col min="6" max="6" width="8.42578125" customWidth="1"/>
    <col min="7" max="7" width="7.5703125" customWidth="1"/>
    <col min="8" max="8" width="8.5703125" customWidth="1"/>
  </cols>
  <sheetData>
    <row r="1" spans="1:10">
      <c r="F1" s="1" t="s">
        <v>0</v>
      </c>
    </row>
    <row r="2" spans="1:10">
      <c r="A2" s="1"/>
      <c r="F2" s="1" t="s">
        <v>52</v>
      </c>
    </row>
    <row r="3" spans="1:10">
      <c r="A3" s="1"/>
      <c r="F3" s="50" t="s">
        <v>72</v>
      </c>
      <c r="G3" s="50"/>
      <c r="H3" s="50"/>
    </row>
    <row r="5" spans="1:10">
      <c r="A5" s="78" t="s">
        <v>1</v>
      </c>
      <c r="B5" s="78"/>
      <c r="C5" s="78"/>
      <c r="D5" s="78"/>
      <c r="E5" s="78"/>
      <c r="F5" s="78"/>
      <c r="G5" s="78"/>
      <c r="H5" s="78"/>
    </row>
    <row r="6" spans="1:10">
      <c r="A6" s="78" t="s">
        <v>2</v>
      </c>
      <c r="B6" s="78"/>
      <c r="C6" s="78"/>
      <c r="D6" s="78"/>
      <c r="E6" s="78"/>
      <c r="F6" s="78"/>
      <c r="G6" s="78"/>
      <c r="H6" s="78"/>
    </row>
    <row r="7" spans="1:10">
      <c r="A7" s="78" t="s">
        <v>67</v>
      </c>
      <c r="B7" s="78"/>
      <c r="C7" s="78"/>
      <c r="D7" s="78"/>
      <c r="E7" s="78"/>
      <c r="F7" s="78"/>
      <c r="G7" s="78"/>
      <c r="H7" s="78"/>
    </row>
    <row r="9" spans="1:10">
      <c r="A9" s="38" t="s">
        <v>3</v>
      </c>
      <c r="B9" s="40" t="s">
        <v>5</v>
      </c>
      <c r="C9" s="48" t="s">
        <v>6</v>
      </c>
      <c r="D9" s="46" t="s">
        <v>7</v>
      </c>
      <c r="E9" s="40" t="s">
        <v>11</v>
      </c>
      <c r="F9" s="42" t="s">
        <v>38</v>
      </c>
      <c r="G9" s="44" t="s">
        <v>15</v>
      </c>
      <c r="H9" s="45"/>
    </row>
    <row r="10" spans="1:10">
      <c r="A10" s="39"/>
      <c r="B10" s="41"/>
      <c r="C10" s="49"/>
      <c r="D10" s="47"/>
      <c r="E10" s="41"/>
      <c r="F10" s="43"/>
      <c r="G10" s="2" t="s">
        <v>16</v>
      </c>
      <c r="H10" s="3" t="s">
        <v>21</v>
      </c>
    </row>
    <row r="11" spans="1:10" ht="15" customHeight="1">
      <c r="A11" s="51">
        <v>1</v>
      </c>
      <c r="B11" s="91" t="s">
        <v>54</v>
      </c>
      <c r="C11" s="89" t="s">
        <v>24</v>
      </c>
      <c r="D11" s="89"/>
      <c r="E11" s="89"/>
      <c r="F11" s="89"/>
      <c r="G11" s="89"/>
      <c r="H11" s="90"/>
    </row>
    <row r="12" spans="1:10" ht="16.5" customHeight="1">
      <c r="A12" s="52"/>
      <c r="B12" s="92"/>
      <c r="C12" s="61" t="s">
        <v>53</v>
      </c>
      <c r="D12" s="3" t="s">
        <v>25</v>
      </c>
      <c r="E12" s="5" t="s">
        <v>46</v>
      </c>
      <c r="F12" s="6">
        <v>19.579999999999998</v>
      </c>
      <c r="G12" s="2" t="s">
        <v>17</v>
      </c>
      <c r="H12" s="32">
        <f>F12*6.8</f>
        <v>133.14399999999998</v>
      </c>
      <c r="J12" t="s">
        <v>61</v>
      </c>
    </row>
    <row r="13" spans="1:10" ht="16.5">
      <c r="A13" s="52"/>
      <c r="B13" s="92"/>
      <c r="C13" s="62"/>
      <c r="D13" s="3" t="s">
        <v>26</v>
      </c>
      <c r="E13" s="5" t="s">
        <v>4</v>
      </c>
      <c r="F13" s="6">
        <v>19.579999999999998</v>
      </c>
      <c r="G13" s="2" t="s">
        <v>18</v>
      </c>
      <c r="H13" s="32">
        <v>19.579999999999998</v>
      </c>
    </row>
    <row r="14" spans="1:10" ht="0.75" customHeight="1">
      <c r="A14" s="52"/>
      <c r="B14" s="92"/>
      <c r="C14" s="62"/>
      <c r="D14" s="2"/>
      <c r="E14" s="5"/>
      <c r="F14" s="6"/>
      <c r="G14" s="2"/>
      <c r="H14" s="32"/>
    </row>
    <row r="15" spans="1:10" hidden="1">
      <c r="A15" s="52"/>
      <c r="B15" s="92"/>
      <c r="C15" s="62"/>
      <c r="D15" s="3"/>
      <c r="E15" s="5"/>
      <c r="F15" s="6"/>
      <c r="G15" s="2"/>
      <c r="H15" s="32"/>
    </row>
    <row r="16" spans="1:10" ht="17.25" hidden="1" customHeight="1">
      <c r="A16" s="52"/>
      <c r="B16" s="92"/>
      <c r="C16" s="62"/>
      <c r="D16" s="2"/>
      <c r="E16" s="7"/>
      <c r="F16" s="6"/>
      <c r="G16" s="2"/>
      <c r="H16" s="32"/>
    </row>
    <row r="17" spans="1:8" ht="29.25" customHeight="1">
      <c r="A17" s="53"/>
      <c r="B17" s="93"/>
      <c r="C17" s="62"/>
      <c r="D17" s="2" t="s">
        <v>10</v>
      </c>
      <c r="E17" s="5" t="s">
        <v>14</v>
      </c>
      <c r="F17" s="6">
        <v>2224.2199999999998</v>
      </c>
      <c r="G17" s="2" t="s">
        <v>19</v>
      </c>
      <c r="H17" s="32">
        <f>0.029*F17</f>
        <v>64.502380000000002</v>
      </c>
    </row>
    <row r="18" spans="1:8">
      <c r="A18" s="63">
        <v>2</v>
      </c>
      <c r="B18" s="66" t="s">
        <v>22</v>
      </c>
      <c r="C18" s="54" t="s">
        <v>24</v>
      </c>
      <c r="D18" s="55"/>
      <c r="E18" s="55"/>
      <c r="F18" s="55"/>
      <c r="G18" s="55"/>
      <c r="H18" s="56"/>
    </row>
    <row r="19" spans="1:8" ht="16.5">
      <c r="A19" s="64"/>
      <c r="B19" s="67"/>
      <c r="C19" s="57" t="s">
        <v>56</v>
      </c>
      <c r="D19" s="3" t="s">
        <v>8</v>
      </c>
      <c r="E19" s="5" t="s">
        <v>44</v>
      </c>
      <c r="F19" s="6">
        <v>19.579999999999998</v>
      </c>
      <c r="G19" s="2" t="s">
        <v>28</v>
      </c>
      <c r="H19" s="32">
        <f>4.4*19.58</f>
        <v>86.152000000000001</v>
      </c>
    </row>
    <row r="20" spans="1:8" ht="16.5">
      <c r="A20" s="64"/>
      <c r="B20" s="67"/>
      <c r="C20" s="58"/>
      <c r="D20" s="22" t="s">
        <v>27</v>
      </c>
      <c r="E20" s="24" t="s">
        <v>4</v>
      </c>
      <c r="F20" s="28">
        <v>19.579999999999998</v>
      </c>
      <c r="G20" s="29" t="s">
        <v>18</v>
      </c>
      <c r="H20" s="35">
        <v>19.579999999999998</v>
      </c>
    </row>
    <row r="21" spans="1:8" ht="30" customHeight="1">
      <c r="A21" s="64"/>
      <c r="B21" s="67"/>
      <c r="C21" s="59"/>
      <c r="D21" s="31" t="s">
        <v>49</v>
      </c>
      <c r="E21" s="7"/>
      <c r="F21" s="6"/>
      <c r="G21" s="2"/>
      <c r="H21" s="32"/>
    </row>
    <row r="22" spans="1:8" ht="16.5" customHeight="1">
      <c r="A22" s="64"/>
      <c r="B22" s="67"/>
      <c r="C22" s="59"/>
      <c r="D22" s="3" t="s">
        <v>47</v>
      </c>
      <c r="E22" s="17" t="s">
        <v>45</v>
      </c>
      <c r="F22" s="6">
        <v>19.579999999999998</v>
      </c>
      <c r="G22" s="2" t="s">
        <v>19</v>
      </c>
      <c r="H22" s="32">
        <f>F22*2.4</f>
        <v>46.991999999999997</v>
      </c>
    </row>
    <row r="23" spans="1:8" ht="16.5">
      <c r="A23" s="64"/>
      <c r="B23" s="67"/>
      <c r="C23" s="59"/>
      <c r="D23" s="3" t="s">
        <v>48</v>
      </c>
      <c r="E23" s="12" t="s">
        <v>39</v>
      </c>
      <c r="F23" s="28">
        <v>3991.13</v>
      </c>
      <c r="G23" s="29" t="s">
        <v>28</v>
      </c>
      <c r="H23" s="35">
        <f>F23*0.11071</f>
        <v>441.85800230000001</v>
      </c>
    </row>
    <row r="24" spans="1:8" ht="24.75">
      <c r="A24" s="64"/>
      <c r="B24" s="67"/>
      <c r="C24" s="59"/>
      <c r="D24" s="31" t="s">
        <v>50</v>
      </c>
      <c r="E24" s="7"/>
      <c r="F24" s="6"/>
      <c r="G24" s="2"/>
      <c r="H24" s="32"/>
    </row>
    <row r="25" spans="1:8">
      <c r="A25" s="64"/>
      <c r="B25" s="67"/>
      <c r="C25" s="59"/>
      <c r="D25" s="3" t="s">
        <v>47</v>
      </c>
      <c r="E25" s="7">
        <v>1</v>
      </c>
      <c r="F25" s="6">
        <v>19.579999999999998</v>
      </c>
      <c r="G25" s="2" t="s">
        <v>20</v>
      </c>
      <c r="H25" s="32">
        <v>19.579999999999998</v>
      </c>
    </row>
    <row r="26" spans="1:8" ht="16.5">
      <c r="A26" s="64"/>
      <c r="B26" s="67"/>
      <c r="C26" s="59"/>
      <c r="D26" s="3" t="s">
        <v>51</v>
      </c>
      <c r="E26" s="7" t="s">
        <v>13</v>
      </c>
      <c r="F26" s="6">
        <v>3991.13</v>
      </c>
      <c r="G26" s="2" t="s">
        <v>18</v>
      </c>
      <c r="H26" s="32">
        <f>F26*0.04613</f>
        <v>184.11082690000001</v>
      </c>
    </row>
    <row r="27" spans="1:8">
      <c r="A27" s="65"/>
      <c r="B27" s="68"/>
      <c r="C27" s="60"/>
      <c r="D27" s="18" t="s">
        <v>10</v>
      </c>
      <c r="E27" s="25" t="s">
        <v>14</v>
      </c>
      <c r="F27" s="30">
        <v>2054.63</v>
      </c>
      <c r="G27" s="18" t="s">
        <v>19</v>
      </c>
      <c r="H27" s="36">
        <f>F27*0.029</f>
        <v>59.584270000000004</v>
      </c>
    </row>
    <row r="28" spans="1:8" ht="17.25" customHeight="1">
      <c r="A28" s="69">
        <v>3</v>
      </c>
      <c r="B28" s="66" t="s">
        <v>23</v>
      </c>
      <c r="C28" s="74" t="s">
        <v>57</v>
      </c>
      <c r="D28" s="54" t="s">
        <v>24</v>
      </c>
      <c r="E28" s="94"/>
      <c r="F28" s="94"/>
      <c r="G28" s="94"/>
      <c r="H28" s="95"/>
    </row>
    <row r="29" spans="1:8" ht="16.5" customHeight="1">
      <c r="A29" s="70"/>
      <c r="B29" s="67"/>
      <c r="C29" s="75"/>
      <c r="D29" s="14" t="s">
        <v>25</v>
      </c>
      <c r="E29" s="5" t="s">
        <v>12</v>
      </c>
      <c r="F29" s="6">
        <v>19.579999999999998</v>
      </c>
      <c r="G29" s="2" t="s">
        <v>17</v>
      </c>
      <c r="H29" s="32">
        <f>F29*6.8</f>
        <v>133.14399999999998</v>
      </c>
    </row>
    <row r="30" spans="1:8" ht="16.5">
      <c r="A30" s="70"/>
      <c r="B30" s="67"/>
      <c r="C30" s="75"/>
      <c r="D30" s="14" t="s">
        <v>9</v>
      </c>
      <c r="E30" s="5" t="s">
        <v>4</v>
      </c>
      <c r="F30" s="6">
        <v>19.579999999999998</v>
      </c>
      <c r="G30" s="2" t="s">
        <v>18</v>
      </c>
      <c r="H30" s="32">
        <v>19.579999999999998</v>
      </c>
    </row>
    <row r="31" spans="1:8" ht="12.75" hidden="1" customHeight="1">
      <c r="A31" s="70"/>
      <c r="B31" s="67"/>
      <c r="C31" s="75"/>
      <c r="D31" s="13"/>
      <c r="E31" s="4"/>
      <c r="F31" s="8"/>
      <c r="G31" s="4"/>
      <c r="H31" s="37"/>
    </row>
    <row r="32" spans="1:8" ht="51" customHeight="1">
      <c r="A32" s="71"/>
      <c r="B32" s="68"/>
      <c r="C32" s="76"/>
      <c r="D32" s="16" t="s">
        <v>10</v>
      </c>
      <c r="E32" s="26" t="s">
        <v>14</v>
      </c>
      <c r="F32" s="20">
        <v>2197.23</v>
      </c>
      <c r="G32" s="15" t="s">
        <v>19</v>
      </c>
      <c r="H32" s="27">
        <f>0.029*F32</f>
        <v>63.719670000000001</v>
      </c>
    </row>
    <row r="33" spans="1:8" ht="7.5" hidden="1" customHeight="1">
      <c r="H33" s="19"/>
    </row>
    <row r="34" spans="1:8" ht="0.75" hidden="1" customHeight="1">
      <c r="A34" s="9"/>
      <c r="H34" s="19"/>
    </row>
    <row r="35" spans="1:8" hidden="1">
      <c r="H35" s="19"/>
    </row>
    <row r="36" spans="1:8" ht="16.5" hidden="1">
      <c r="A36" s="10"/>
      <c r="H36" s="19"/>
    </row>
    <row r="37" spans="1:8" ht="19.5" customHeight="1">
      <c r="A37" s="51">
        <v>4</v>
      </c>
      <c r="B37" s="91" t="s">
        <v>66</v>
      </c>
      <c r="C37" s="77" t="s">
        <v>64</v>
      </c>
      <c r="D37" s="96" t="s">
        <v>24</v>
      </c>
      <c r="E37" s="97"/>
      <c r="F37" s="97"/>
      <c r="G37" s="97"/>
      <c r="H37" s="98"/>
    </row>
    <row r="38" spans="1:8" ht="12.75" customHeight="1">
      <c r="A38" s="52"/>
      <c r="B38" s="92"/>
      <c r="C38" s="77"/>
      <c r="D38" s="72" t="s">
        <v>33</v>
      </c>
      <c r="E38" s="86" t="s">
        <v>58</v>
      </c>
      <c r="F38" s="86">
        <v>19.579999999999998</v>
      </c>
      <c r="G38" s="81" t="s">
        <v>17</v>
      </c>
      <c r="H38" s="79">
        <f>19.58*6.8</f>
        <v>133.14399999999998</v>
      </c>
    </row>
    <row r="39" spans="1:8" ht="12.75" customHeight="1">
      <c r="A39" s="52"/>
      <c r="B39" s="92"/>
      <c r="C39" s="77"/>
      <c r="D39" s="84"/>
      <c r="E39" s="87"/>
      <c r="F39" s="87"/>
      <c r="G39" s="82"/>
      <c r="H39" s="84"/>
    </row>
    <row r="40" spans="1:8" ht="33.75" customHeight="1">
      <c r="A40" s="52"/>
      <c r="B40" s="92"/>
      <c r="C40" s="77"/>
      <c r="D40" s="85"/>
      <c r="E40" s="88"/>
      <c r="F40" s="88"/>
      <c r="G40" s="83"/>
      <c r="H40" s="85"/>
    </row>
    <row r="41" spans="1:8" ht="156" customHeight="1">
      <c r="A41" s="53"/>
      <c r="B41" s="93"/>
      <c r="C41" s="41"/>
      <c r="D41" s="26" t="s">
        <v>10</v>
      </c>
      <c r="E41" s="26" t="s">
        <v>34</v>
      </c>
      <c r="F41" s="20">
        <v>2355.7600000000002</v>
      </c>
      <c r="G41" s="15" t="s">
        <v>19</v>
      </c>
      <c r="H41" s="27">
        <f>0.029*F41</f>
        <v>68.317040000000006</v>
      </c>
    </row>
    <row r="42" spans="1:8" ht="22.5" customHeight="1">
      <c r="A42" s="51">
        <v>5</v>
      </c>
      <c r="B42" s="99" t="s">
        <v>62</v>
      </c>
      <c r="C42" s="99" t="s">
        <v>65</v>
      </c>
      <c r="D42" s="102" t="s">
        <v>24</v>
      </c>
      <c r="E42" s="103"/>
      <c r="F42" s="103"/>
      <c r="G42" s="103"/>
      <c r="H42" s="104"/>
    </row>
    <row r="43" spans="1:8" ht="39.75" customHeight="1">
      <c r="A43" s="52"/>
      <c r="B43" s="100"/>
      <c r="C43" s="100"/>
      <c r="D43" s="26" t="s">
        <v>33</v>
      </c>
      <c r="E43" s="15" t="s">
        <v>60</v>
      </c>
      <c r="F43" s="20">
        <v>19.579999999999998</v>
      </c>
      <c r="G43" s="15" t="s">
        <v>59</v>
      </c>
      <c r="H43" s="27">
        <f>3.9*19.58</f>
        <v>76.361999999999995</v>
      </c>
    </row>
    <row r="44" spans="1:8" ht="81.75" customHeight="1">
      <c r="A44" s="53"/>
      <c r="B44" s="101"/>
      <c r="C44" s="101"/>
      <c r="D44" s="26" t="s">
        <v>10</v>
      </c>
      <c r="E44" s="26">
        <v>2.9000000000000001E-2</v>
      </c>
      <c r="F44" s="20">
        <v>2355.7600000000002</v>
      </c>
      <c r="G44" s="15" t="s">
        <v>19</v>
      </c>
      <c r="H44" s="27">
        <f>0.029*F44</f>
        <v>68.317040000000006</v>
      </c>
    </row>
    <row r="45" spans="1:8" ht="21" customHeight="1">
      <c r="A45" s="51">
        <v>6</v>
      </c>
      <c r="B45" s="74" t="s">
        <v>29</v>
      </c>
      <c r="C45" s="74" t="s">
        <v>63</v>
      </c>
      <c r="D45" s="102" t="s">
        <v>24</v>
      </c>
      <c r="E45" s="103"/>
      <c r="F45" s="103"/>
      <c r="G45" s="103"/>
      <c r="H45" s="104"/>
    </row>
    <row r="46" spans="1:8" ht="90.75" customHeight="1">
      <c r="A46" s="53"/>
      <c r="B46" s="76"/>
      <c r="C46" s="76"/>
      <c r="D46" s="26" t="s">
        <v>10</v>
      </c>
      <c r="E46" s="26" t="s">
        <v>34</v>
      </c>
      <c r="F46" s="26">
        <v>2370.88</v>
      </c>
      <c r="G46" s="26" t="s">
        <v>19</v>
      </c>
      <c r="H46" s="27">
        <f>0.029*F46</f>
        <v>68.755520000000004</v>
      </c>
    </row>
    <row r="47" spans="1:8">
      <c r="A47" s="51">
        <v>7</v>
      </c>
      <c r="B47" s="40" t="s">
        <v>30</v>
      </c>
      <c r="C47" s="40" t="s">
        <v>37</v>
      </c>
      <c r="D47" s="72" t="s">
        <v>33</v>
      </c>
      <c r="E47" s="72" t="s">
        <v>35</v>
      </c>
      <c r="F47" s="72">
        <v>13.61</v>
      </c>
      <c r="G47" s="72" t="s">
        <v>17</v>
      </c>
      <c r="H47" s="79">
        <f>E47*F47</f>
        <v>53.078999999999994</v>
      </c>
    </row>
    <row r="48" spans="1:8" ht="9" customHeight="1">
      <c r="A48" s="52"/>
      <c r="B48" s="77"/>
      <c r="C48" s="77"/>
      <c r="D48" s="73"/>
      <c r="E48" s="73"/>
      <c r="F48" s="73"/>
      <c r="G48" s="73"/>
      <c r="H48" s="80"/>
    </row>
    <row r="49" spans="1:8" ht="56.25" customHeight="1">
      <c r="A49" s="53"/>
      <c r="B49" s="41"/>
      <c r="C49" s="41"/>
      <c r="D49" s="16" t="s">
        <v>10</v>
      </c>
      <c r="E49" s="5" t="s">
        <v>34</v>
      </c>
      <c r="F49" s="6">
        <v>1586.44</v>
      </c>
      <c r="G49" s="2" t="s">
        <v>19</v>
      </c>
      <c r="H49" s="32">
        <v>46</v>
      </c>
    </row>
    <row r="50" spans="1:8" ht="15.75" customHeight="1">
      <c r="A50" s="51">
        <v>8</v>
      </c>
      <c r="B50" s="40" t="s">
        <v>68</v>
      </c>
      <c r="C50" s="72" t="s">
        <v>32</v>
      </c>
      <c r="D50" s="102" t="s">
        <v>24</v>
      </c>
      <c r="E50" s="103"/>
      <c r="F50" s="103"/>
      <c r="G50" s="103"/>
      <c r="H50" s="104"/>
    </row>
    <row r="51" spans="1:8" ht="80.25" customHeight="1">
      <c r="A51" s="53"/>
      <c r="B51" s="41"/>
      <c r="C51" s="73"/>
      <c r="D51" s="23" t="s">
        <v>33</v>
      </c>
      <c r="E51" s="26" t="s">
        <v>35</v>
      </c>
      <c r="F51" s="26">
        <v>13.61</v>
      </c>
      <c r="G51" s="15" t="s">
        <v>17</v>
      </c>
      <c r="H51" s="27">
        <f>E51*F51</f>
        <v>53.078999999999994</v>
      </c>
    </row>
    <row r="52" spans="1:8" ht="15.75" customHeight="1">
      <c r="A52" s="51">
        <v>9</v>
      </c>
      <c r="B52" s="105" t="s">
        <v>69</v>
      </c>
      <c r="C52" s="107" t="s">
        <v>70</v>
      </c>
      <c r="D52" s="102" t="s">
        <v>24</v>
      </c>
      <c r="E52" s="103"/>
      <c r="F52" s="103"/>
      <c r="G52" s="103"/>
      <c r="H52" s="104"/>
    </row>
    <row r="53" spans="1:8" ht="54" customHeight="1">
      <c r="A53" s="53"/>
      <c r="B53" s="106"/>
      <c r="C53" s="108"/>
      <c r="D53" s="23" t="s">
        <v>33</v>
      </c>
      <c r="E53" s="26" t="s">
        <v>35</v>
      </c>
      <c r="F53" s="26">
        <v>19.579999999999998</v>
      </c>
      <c r="G53" s="15" t="s">
        <v>17</v>
      </c>
      <c r="H53" s="27">
        <f>3.9*F53</f>
        <v>76.361999999999995</v>
      </c>
    </row>
    <row r="54" spans="1:8" ht="16.5" customHeight="1">
      <c r="A54" s="51">
        <v>10</v>
      </c>
      <c r="B54" s="40" t="s">
        <v>40</v>
      </c>
      <c r="C54" s="107" t="s">
        <v>71</v>
      </c>
      <c r="D54" s="102" t="s">
        <v>24</v>
      </c>
      <c r="E54" s="103"/>
      <c r="F54" s="103"/>
      <c r="G54" s="103"/>
      <c r="H54" s="104"/>
    </row>
    <row r="55" spans="1:8" ht="12.75" customHeight="1">
      <c r="A55" s="52"/>
      <c r="B55" s="77"/>
      <c r="C55" s="75"/>
      <c r="D55" s="5" t="s">
        <v>33</v>
      </c>
      <c r="E55" s="6" t="s">
        <v>42</v>
      </c>
      <c r="F55" s="6">
        <v>19.579999999999998</v>
      </c>
      <c r="G55" s="2" t="s">
        <v>17</v>
      </c>
      <c r="H55" s="34">
        <f>3.3*F55</f>
        <v>64.61399999999999</v>
      </c>
    </row>
    <row r="56" spans="1:8" ht="32.25" customHeight="1">
      <c r="A56" s="53"/>
      <c r="B56" s="41"/>
      <c r="C56" s="76"/>
      <c r="D56" s="26" t="s">
        <v>10</v>
      </c>
      <c r="E56" s="20" t="s">
        <v>14</v>
      </c>
      <c r="F56" s="21">
        <v>2197.23</v>
      </c>
      <c r="G56" s="15" t="s">
        <v>19</v>
      </c>
      <c r="H56" s="33">
        <f>0.029*F56</f>
        <v>63.719670000000001</v>
      </c>
    </row>
    <row r="57" spans="1:8" ht="21.75" customHeight="1">
      <c r="A57" s="51">
        <v>11</v>
      </c>
      <c r="B57" s="74" t="s">
        <v>31</v>
      </c>
      <c r="C57" s="74" t="s">
        <v>41</v>
      </c>
      <c r="D57" s="102" t="s">
        <v>24</v>
      </c>
      <c r="E57" s="103"/>
      <c r="F57" s="103"/>
      <c r="G57" s="103"/>
      <c r="H57" s="104"/>
    </row>
    <row r="58" spans="1:8" ht="12.75" customHeight="1">
      <c r="A58" s="52"/>
      <c r="B58" s="75"/>
      <c r="C58" s="75"/>
      <c r="D58" s="26" t="s">
        <v>33</v>
      </c>
      <c r="E58" s="6" t="s">
        <v>36</v>
      </c>
      <c r="F58" s="6">
        <v>19.579999999999998</v>
      </c>
      <c r="G58" s="2" t="s">
        <v>17</v>
      </c>
      <c r="H58" s="32">
        <f>1.2*F58</f>
        <v>23.495999999999999</v>
      </c>
    </row>
    <row r="59" spans="1:8" ht="24.75" customHeight="1">
      <c r="A59" s="53"/>
      <c r="B59" s="76"/>
      <c r="C59" s="76"/>
      <c r="D59" s="5" t="s">
        <v>10</v>
      </c>
      <c r="E59" s="6" t="s">
        <v>14</v>
      </c>
      <c r="F59" s="6">
        <v>2197.23</v>
      </c>
      <c r="G59" s="2" t="s">
        <v>19</v>
      </c>
      <c r="H59" s="32">
        <f>0.029*F59</f>
        <v>63.719670000000001</v>
      </c>
    </row>
    <row r="60" spans="1:8" ht="17.25" customHeight="1">
      <c r="A60" s="51">
        <v>12</v>
      </c>
      <c r="B60" s="74" t="s">
        <v>43</v>
      </c>
      <c r="C60" s="74" t="s">
        <v>55</v>
      </c>
      <c r="D60" s="54" t="s">
        <v>24</v>
      </c>
      <c r="E60" s="89"/>
      <c r="F60" s="89"/>
      <c r="G60" s="89"/>
      <c r="H60" s="90"/>
    </row>
    <row r="61" spans="1:8" ht="27" customHeight="1">
      <c r="A61" s="53"/>
      <c r="B61" s="76"/>
      <c r="C61" s="76"/>
      <c r="D61" s="26" t="s">
        <v>33</v>
      </c>
      <c r="E61" s="6" t="s">
        <v>36</v>
      </c>
      <c r="F61" s="6">
        <v>19.579999999999998</v>
      </c>
      <c r="G61" s="2" t="s">
        <v>17</v>
      </c>
      <c r="H61" s="32">
        <f>1.2*F61</f>
        <v>23.495999999999999</v>
      </c>
    </row>
    <row r="63" spans="1:8">
      <c r="A63" s="9"/>
    </row>
    <row r="65" spans="1:1" ht="14.25">
      <c r="A65" s="11"/>
    </row>
  </sheetData>
  <mergeCells count="68">
    <mergeCell ref="A60:A61"/>
    <mergeCell ref="B60:B61"/>
    <mergeCell ref="C60:C61"/>
    <mergeCell ref="C57:C59"/>
    <mergeCell ref="D54:H54"/>
    <mergeCell ref="D57:H57"/>
    <mergeCell ref="D60:H60"/>
    <mergeCell ref="B54:B56"/>
    <mergeCell ref="C54:C56"/>
    <mergeCell ref="B57:B59"/>
    <mergeCell ref="A54:A56"/>
    <mergeCell ref="A57:A59"/>
    <mergeCell ref="A50:A51"/>
    <mergeCell ref="B50:B51"/>
    <mergeCell ref="C50:C51"/>
    <mergeCell ref="D50:H50"/>
    <mergeCell ref="B52:B53"/>
    <mergeCell ref="C52:C53"/>
    <mergeCell ref="A52:A53"/>
    <mergeCell ref="D52:H52"/>
    <mergeCell ref="C42:C44"/>
    <mergeCell ref="D42:H42"/>
    <mergeCell ref="B45:B46"/>
    <mergeCell ref="A45:A46"/>
    <mergeCell ref="C45:C46"/>
    <mergeCell ref="D45:H45"/>
    <mergeCell ref="A42:A44"/>
    <mergeCell ref="B42:B44"/>
    <mergeCell ref="C11:H11"/>
    <mergeCell ref="A11:A17"/>
    <mergeCell ref="B11:B17"/>
    <mergeCell ref="D28:H28"/>
    <mergeCell ref="D37:H37"/>
    <mergeCell ref="B37:B41"/>
    <mergeCell ref="A37:A41"/>
    <mergeCell ref="C37:C41"/>
    <mergeCell ref="D38:D40"/>
    <mergeCell ref="E47:E48"/>
    <mergeCell ref="F47:F48"/>
    <mergeCell ref="G47:G48"/>
    <mergeCell ref="H47:H48"/>
    <mergeCell ref="G38:G40"/>
    <mergeCell ref="H38:H40"/>
    <mergeCell ref="E38:E40"/>
    <mergeCell ref="F38:F40"/>
    <mergeCell ref="F3:H3"/>
    <mergeCell ref="A47:A49"/>
    <mergeCell ref="C18:H18"/>
    <mergeCell ref="C19:C27"/>
    <mergeCell ref="C12:C17"/>
    <mergeCell ref="A18:A27"/>
    <mergeCell ref="B18:B27"/>
    <mergeCell ref="A28:A32"/>
    <mergeCell ref="B28:B32"/>
    <mergeCell ref="D47:D48"/>
    <mergeCell ref="C28:C32"/>
    <mergeCell ref="C47:C49"/>
    <mergeCell ref="B47:B49"/>
    <mergeCell ref="A5:H5"/>
    <mergeCell ref="A6:H6"/>
    <mergeCell ref="A7:H7"/>
    <mergeCell ref="A9:A10"/>
    <mergeCell ref="E9:E10"/>
    <mergeCell ref="F9:F10"/>
    <mergeCell ref="G9:H9"/>
    <mergeCell ref="D9:D10"/>
    <mergeCell ref="B9:B10"/>
    <mergeCell ref="C9:C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Телухова Марина</dc:creator>
  <cp:keywords/>
  <dc:description/>
  <cp:lastModifiedBy>Admin</cp:lastModifiedBy>
  <cp:lastPrinted>2017-01-30T05:47:32Z</cp:lastPrinted>
  <dcterms:created xsi:type="dcterms:W3CDTF">2013-04-11T05:35:37Z</dcterms:created>
  <dcterms:modified xsi:type="dcterms:W3CDTF">2017-01-30T06:07:55Z</dcterms:modified>
  <cp:category/>
</cp:coreProperties>
</file>