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<sst xmlns="http://schemas.openxmlformats.org/spreadsheetml/2006/main" count="165" uniqueCount="90">
  <si>
    <t>Приложение 1 к постановлению</t>
  </si>
  <si>
    <t>Рекомендуемый расчет размера</t>
  </si>
  <si>
    <t>платы граждан за коммунальные услуги для населения</t>
  </si>
  <si>
    <t>№ п/п</t>
  </si>
  <si>
    <t>1</t>
  </si>
  <si>
    <t>Степень благостройства</t>
  </si>
  <si>
    <t>Адрес дома</t>
  </si>
  <si>
    <t>Наименование услуг (период установления тарифа)</t>
  </si>
  <si>
    <t>Холодное водоснабжение(по нормативу)</t>
  </si>
  <si>
    <t>Холодное водоснабжение(при наличии приборов учета )</t>
  </si>
  <si>
    <t>Водоотведение</t>
  </si>
  <si>
    <t>Водоотведение (при наличии приборов учета)</t>
  </si>
  <si>
    <t>Отопление</t>
  </si>
  <si>
    <t>Электроэнергия для одн</t>
  </si>
  <si>
    <t>норматив потребления</t>
  </si>
  <si>
    <t>6,8 куб.м на 1чел</t>
  </si>
  <si>
    <t>0,04613 Гкалл/ куб.м</t>
  </si>
  <si>
    <t>0,029 Гкалл/ кв.м</t>
  </si>
  <si>
    <t>11,22</t>
  </si>
  <si>
    <t>размер платы в месяц</t>
  </si>
  <si>
    <t>Ед изм</t>
  </si>
  <si>
    <t>руб./чел.</t>
  </si>
  <si>
    <t>м3</t>
  </si>
  <si>
    <t>руб./м 2.</t>
  </si>
  <si>
    <t>руб/чел</t>
  </si>
  <si>
    <t>руб./м 3.</t>
  </si>
  <si>
    <t>цена единицы</t>
  </si>
  <si>
    <t>76,30</t>
  </si>
  <si>
    <r>
      <t>1</t>
    </r>
    <r>
      <rPr>
        <sz val="6"/>
        <rFont val="Arial"/>
        <family val="0"/>
      </rPr>
      <t>- Многоквартирный дом, оборудованный централизованным холодным водоснабжением, централизованным горячим водоснабжением в отопительный период, водонагревателем на различных видах топлива, ванной и (или) душем, без централизованного водоотведения</t>
    </r>
  </si>
  <si>
    <r>
      <t>5</t>
    </r>
    <r>
      <rPr>
        <sz val="6"/>
        <rFont val="Arial"/>
        <family val="0"/>
      </rPr>
      <t>- Многоквартирный дом, оборудованный централизованным холодным водоснабжением, водонагревателем на различных видах топлива, ванной и (или) душем, без централ изова н ного водоотведения</t>
    </r>
  </si>
  <si>
    <t>Коммунальные услуги</t>
  </si>
  <si>
    <t>Холодное водоснабжение (по нормативу)</t>
  </si>
  <si>
    <t>Холодное водоснабжение (приналичии приборов учета)</t>
  </si>
  <si>
    <t>Холодное водоснабжение (для одн)</t>
  </si>
  <si>
    <t>Холодное водоснабжение(при наличии приборов учета)</t>
  </si>
  <si>
    <t>2,69 квт/ч на кв .м одн</t>
  </si>
  <si>
    <t>руб. /чел.</t>
  </si>
  <si>
    <t>руб./мЗ.</t>
  </si>
  <si>
    <t>6-Жилой дом, без централизованного холодного водоснабжения, без централизованного водоотведения</t>
  </si>
  <si>
    <t>Жилой дом, оборудованный централизованным холодным водоснабжением, водонагревателем на различных видах топлива, без централизованною водоотведения</t>
  </si>
  <si>
    <t>централизованного водоотведения</t>
  </si>
  <si>
    <t>Многоквартирный дом с санитарнотехническим блоком в виде мойки и унитаза</t>
  </si>
  <si>
    <t>Советская 63/2</t>
  </si>
  <si>
    <t>ул.Черемисина 11</t>
  </si>
  <si>
    <t>Холодное водоснабжение</t>
  </si>
  <si>
    <t>0,029</t>
  </si>
  <si>
    <t>3,9</t>
  </si>
  <si>
    <t>1,2 куб.м на 1чел</t>
  </si>
  <si>
    <t>Холодное водоснабжение (для ОДН)</t>
  </si>
  <si>
    <t>ул Дорожная 27.29,31,33         Буденного 9,10,11, Советская 63/1</t>
  </si>
  <si>
    <t>утвержденный тариф</t>
  </si>
  <si>
    <t>0,11071 Гкалл. на чел.</t>
  </si>
  <si>
    <t xml:space="preserve"> Многоквартирный дом, оборудованный централизованным холодным водоснабжением,  без централ изова н ного водоотведения</t>
  </si>
  <si>
    <t>ул.Строительная 3</t>
  </si>
  <si>
    <t>3,3 куб.м на 1чел</t>
  </si>
  <si>
    <t>Водопользование из водоразборной колонки</t>
  </si>
  <si>
    <t>0,0371 куб.м на кв.м одн</t>
  </si>
  <si>
    <t>4,4 куб.м на 1чел</t>
  </si>
  <si>
    <t>2,4 куб.м на 1чел</t>
  </si>
  <si>
    <t>6,8куб.м на 1чел</t>
  </si>
  <si>
    <t>0,00171 Гкалл/кв.м одн</t>
  </si>
  <si>
    <t>0,0371 куб.м на 1чел</t>
  </si>
  <si>
    <t>ХВС для ГВС (для одн)</t>
  </si>
  <si>
    <t xml:space="preserve"> ХВС для ГВС </t>
  </si>
  <si>
    <t xml:space="preserve">Горячее водоснабжение (подогрев 5 мес) </t>
  </si>
  <si>
    <t>Горячее водоснабжение в том числе при отсутствии приборов учета в том числе:</t>
  </si>
  <si>
    <t>Горячее водоснабжение в том числе при наличии приборов учета в том числе:</t>
  </si>
  <si>
    <t>Горячее водоснабжение  (подогрев воды )</t>
  </si>
  <si>
    <t>Жилой дом, оборудованный централизованным холодным водоснабжением водонагревателем на различных видах топлива, без</t>
  </si>
  <si>
    <t>Жилой дом, оборудованный централизованным холодным водоснабжением,водонагревателем на различных видах топлива, без</t>
  </si>
  <si>
    <t xml:space="preserve">главы Поярковского сельсовета  </t>
  </si>
  <si>
    <t xml:space="preserve">            ул Гагарина  21, 23, 25, 27,29,31</t>
  </si>
  <si>
    <t xml:space="preserve">Горячее водоснабжение (для одн) подогрев воды 5 мес. </t>
  </si>
  <si>
    <t xml:space="preserve"> Гагарина 10, Чапаева 3</t>
  </si>
  <si>
    <r>
      <t xml:space="preserve"> </t>
    </r>
    <r>
      <rPr>
        <sz val="6"/>
        <rFont val="Arial"/>
        <family val="0"/>
      </rPr>
      <t>Многоквартирный дом, оборудованный централ изова н н ы м холодным водоснабжением, водонагревателем на различных видах топлива, ванной и (или) душем, с централизованным водоотведением</t>
    </r>
  </si>
  <si>
    <t>ул. Воронова                                                                                             10,12,13,14,16,17,19,21  Вокзальная 5, Лазо 6</t>
  </si>
  <si>
    <t>ул. Амурская 107,109,111,160, Черемисина 18, Строительная За, 5, 7 Советская 20,  Ленина 20,  32, 36, 40, 42, 44, Лазо 14, Ленина  25,30, 34,  Целинная 8</t>
  </si>
  <si>
    <t>ул. Амурская 64, 88,92, 94, 99, 105, Гагарина 8, Строительная 1, 2, Гарнизонная 10, Ленина 46,ул. Ленина 27,</t>
  </si>
  <si>
    <t>6,8 куб.м на 1 чел</t>
  </si>
  <si>
    <t>0,030</t>
  </si>
  <si>
    <t>руб./чел</t>
  </si>
  <si>
    <t>3,9 куб.м на 1 чел</t>
  </si>
  <si>
    <t xml:space="preserve"> </t>
  </si>
  <si>
    <t>54-Жилой дом, оборудованный централизованным холодным водоснабжением, водонагревателем на различных видах топлива, без централизованного водоотведения</t>
  </si>
  <si>
    <t xml:space="preserve">ул.Амурская 5,7,12/1,14,16 Набережная 34,36 Садовая 29,   Терешковой 10, Кошевого 1,6,15      Калинина 6,17, Гарнизонная 14,16,18, Чапаева 7, Лазо  6                   </t>
  </si>
  <si>
    <r>
      <t>ул.Амурская2А, 2В, 4,24,103,162а,187         Набережная 35, Садовая 21,22/1,23,25 Луговая 9/1,11,13,15,17/2,19, 23,24,25,28/2, Юбилейная 10,11,12,13,15/1,16,17,19,20,21/2,22,23,24,25,26,                         Терешковой 9,12/2, Лазо1,3,4,5,8, Кошевого За,13,16,17,18,19, Рабочая 68/2  Гагарина 5,16,18                  Трудовая 2,4, Молодежный</t>
    </r>
    <r>
      <rPr>
        <sz val="6"/>
        <rFont val="Arial"/>
        <family val="2"/>
      </rPr>
      <t xml:space="preserve"> 1,2,3,4,5</t>
    </r>
    <r>
      <rPr>
        <sz val="6"/>
        <color indexed="10"/>
        <rFont val="Arial"/>
        <family val="2"/>
      </rPr>
      <t>,</t>
    </r>
    <r>
      <rPr>
        <sz val="6"/>
        <rFont val="Arial"/>
        <family val="0"/>
      </rPr>
      <t xml:space="preserve"> Строительная 6,8,10,12,14 Черемисина 19,  Дорожная 12,21,23 пер Дорожный</t>
    </r>
    <r>
      <rPr>
        <sz val="6"/>
        <rFont val="Arial"/>
        <family val="2"/>
      </rPr>
      <t xml:space="preserve"> 2</t>
    </r>
  </si>
  <si>
    <t>Садовая 16/2, Терешковой 7,12/1 Набережная 33,37, О.Кошевого 10,         Луговая 17/1,26,28, Лазо 2, 8/2, 16  Рабочая 64,68/1,70/1,                 Амурская  3,6,9,12/2,14,77, Чапаева 1,5, Гагарина 13/1</t>
  </si>
  <si>
    <r>
      <t>4</t>
    </r>
    <r>
      <rPr>
        <sz val="6"/>
        <rFont val="Arial"/>
        <family val="0"/>
      </rPr>
      <t>-Жилой дом, оборудованный централизованным холодным водоснабжением,ванной и (или) душем,               водонагревателем              на различных видах топлива, без централизованного водоотведения</t>
    </r>
  </si>
  <si>
    <t>Поярковского сельсовета с 01.07.2016 г. по 31.12.2016 г.</t>
  </si>
  <si>
    <t xml:space="preserve">      № 266      от 17.06.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</si>
</sst>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b/>
      <sz val="6"/>
      <name val="Tahoma"/>
      <family val="0"/>
    </font>
    <font>
      <i/>
      <sz val="6"/>
      <name val="Arial"/>
      <family val="0"/>
    </font>
    <font>
      <i/>
      <sz val="6"/>
      <name val="Tahoma"/>
      <family val="0"/>
    </font>
    <font>
      <b/>
      <i/>
      <sz val="11"/>
      <name val="Trebuchet MS"/>
      <family val="0"/>
    </font>
    <font>
      <b/>
      <i/>
      <sz val="11"/>
      <name val="Tahoma"/>
      <family val="0"/>
    </font>
    <font>
      <b/>
      <sz val="6"/>
      <name val="Arial"/>
      <family val="2"/>
    </font>
    <font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horizontal="left" vertical="top" indent="1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1" fillId="0" borderId="2" xfId="0" applyNumberFormat="1" applyFont="1" applyFill="1" applyBorder="1" applyAlignment="1" applyProtection="1">
      <alignment horizontal="left" vertical="top" indent="1"/>
      <protection/>
    </xf>
    <xf numFmtId="0" fontId="1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inden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right" vertical="top"/>
      <protection/>
    </xf>
    <xf numFmtId="2" fontId="1" fillId="0" borderId="2" xfId="0" applyNumberFormat="1" applyFont="1" applyFill="1" applyBorder="1" applyAlignment="1" applyProtection="1">
      <alignment horizontal="left" vertical="top" indent="1"/>
      <protection/>
    </xf>
    <xf numFmtId="0" fontId="1" fillId="0" borderId="2" xfId="0" applyNumberFormat="1" applyFont="1" applyFill="1" applyBorder="1" applyAlignment="1" applyProtection="1">
      <alignment horizontal="justify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right" vertical="top"/>
      <protection/>
    </xf>
    <xf numFmtId="0" fontId="1" fillId="0" borderId="7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8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2" fontId="1" fillId="0" borderId="3" xfId="0" applyNumberFormat="1" applyFont="1" applyFill="1" applyBorder="1" applyAlignment="1" applyProtection="1">
      <alignment horizontal="right" vertical="top"/>
      <protection/>
    </xf>
    <xf numFmtId="2" fontId="1" fillId="0" borderId="18" xfId="0" applyNumberFormat="1" applyFont="1" applyFill="1" applyBorder="1" applyAlignment="1" applyProtection="1">
      <alignment horizontal="right" vertical="top"/>
      <protection/>
    </xf>
    <xf numFmtId="2" fontId="1" fillId="0" borderId="19" xfId="0" applyNumberFormat="1" applyFont="1" applyFill="1" applyBorder="1" applyAlignment="1" applyProtection="1">
      <alignment horizontal="right" vertical="top"/>
      <protection/>
    </xf>
    <xf numFmtId="2" fontId="1" fillId="0" borderId="20" xfId="0" applyNumberFormat="1" applyFont="1" applyFill="1" applyBorder="1" applyAlignment="1" applyProtection="1">
      <alignment horizontal="right" vertical="top"/>
      <protection/>
    </xf>
    <xf numFmtId="2" fontId="1" fillId="0" borderId="7" xfId="0" applyNumberFormat="1" applyFont="1" applyFill="1" applyBorder="1" applyAlignment="1" applyProtection="1">
      <alignment horizontal="right" vertical="top"/>
      <protection/>
    </xf>
    <xf numFmtId="2" fontId="0" fillId="0" borderId="1" xfId="0" applyNumberFormat="1" applyFont="1" applyFill="1" applyBorder="1" applyAlignment="1" applyProtection="1">
      <alignment vertical="top"/>
      <protection/>
    </xf>
    <xf numFmtId="2" fontId="0" fillId="0" borderId="2" xfId="0" applyNumberFormat="1" applyFont="1" applyFill="1" applyBorder="1" applyAlignment="1" applyProtection="1">
      <alignment horizontal="left" vertical="top" indent="2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2" xfId="0" applyNumberFormat="1" applyFont="1" applyFill="1" applyBorder="1" applyAlignment="1" applyProtection="1">
      <alignment horizontal="left" vertical="top" indent="1"/>
      <protection/>
    </xf>
    <xf numFmtId="2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right" vertical="center"/>
      <protection/>
    </xf>
    <xf numFmtId="2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justify" vertical="top" wrapText="1"/>
      <protection/>
    </xf>
    <xf numFmtId="0" fontId="1" fillId="0" borderId="7" xfId="0" applyNumberFormat="1" applyFont="1" applyFill="1" applyBorder="1" applyAlignment="1" applyProtection="1">
      <alignment horizontal="justify" vertical="top" wrapText="1"/>
      <protection/>
    </xf>
    <xf numFmtId="0" fontId="1" fillId="0" borderId="2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 wrapText="1" indent="1"/>
      <protection/>
    </xf>
    <xf numFmtId="0" fontId="1" fillId="0" borderId="7" xfId="0" applyNumberFormat="1" applyFont="1" applyFill="1" applyBorder="1" applyAlignment="1" applyProtection="1">
      <alignment horizontal="left" vertical="top" wrapText="1" indent="1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  <xf numFmtId="0" fontId="1" fillId="0" borderId="7" xfId="0" applyNumberFormat="1" applyFont="1" applyFill="1" applyBorder="1" applyAlignment="1" applyProtection="1">
      <alignment horizontal="right" vertical="top"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22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 indent="1"/>
      <protection/>
    </xf>
    <xf numFmtId="0" fontId="1" fillId="0" borderId="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3" xfId="0" applyNumberFormat="1" applyFont="1" applyFill="1" applyBorder="1" applyAlignment="1" applyProtection="1">
      <alignment horizontal="left" vertical="top" indent="1"/>
      <protection/>
    </xf>
    <xf numFmtId="0" fontId="1" fillId="0" borderId="4" xfId="0" applyNumberFormat="1" applyFont="1" applyFill="1" applyBorder="1" applyAlignment="1" applyProtection="1">
      <alignment horizontal="left" vertical="top" indent="1"/>
      <protection/>
    </xf>
    <xf numFmtId="0" fontId="1" fillId="0" borderId="7" xfId="0" applyNumberFormat="1" applyFont="1" applyFill="1" applyBorder="1" applyAlignment="1" applyProtection="1">
      <alignment horizontal="left" vertical="top" inden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2" fontId="1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 wrapText="1"/>
      <protection/>
    </xf>
    <xf numFmtId="0" fontId="1" fillId="0" borderId="7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50" zoomScaleNormal="150" workbookViewId="0" topLeftCell="A1">
      <selection activeCell="F55" sqref="F55"/>
    </sheetView>
  </sheetViews>
  <sheetFormatPr defaultColWidth="9.140625" defaultRowHeight="12.75"/>
  <cols>
    <col min="1" max="1" width="4.00390625" style="0" customWidth="1"/>
    <col min="2" max="2" width="14.8515625" style="0" customWidth="1"/>
    <col min="3" max="3" width="13.140625" style="0" customWidth="1"/>
    <col min="4" max="4" width="20.00390625" style="0" customWidth="1"/>
    <col min="5" max="5" width="9.8515625" style="0" customWidth="1"/>
    <col min="6" max="6" width="8.421875" style="0" customWidth="1"/>
    <col min="7" max="7" width="7.57421875" style="0" customWidth="1"/>
    <col min="8" max="8" width="8.57421875" style="0" customWidth="1"/>
  </cols>
  <sheetData>
    <row r="1" ht="12.75">
      <c r="F1" s="1" t="s">
        <v>0</v>
      </c>
    </row>
    <row r="2" spans="1:6" ht="12.75">
      <c r="A2" s="1"/>
      <c r="F2" s="1" t="s">
        <v>70</v>
      </c>
    </row>
    <row r="3" spans="1:8" ht="12.75">
      <c r="A3" s="1"/>
      <c r="F3" s="94" t="s">
        <v>89</v>
      </c>
      <c r="G3" s="94"/>
      <c r="H3" s="94"/>
    </row>
    <row r="5" spans="1:8" ht="12.75">
      <c r="A5" s="66" t="s">
        <v>1</v>
      </c>
      <c r="B5" s="66"/>
      <c r="C5" s="66"/>
      <c r="D5" s="66"/>
      <c r="E5" s="66"/>
      <c r="F5" s="66"/>
      <c r="G5" s="66"/>
      <c r="H5" s="66"/>
    </row>
    <row r="6" spans="1:8" ht="12.75">
      <c r="A6" s="66" t="s">
        <v>2</v>
      </c>
      <c r="B6" s="66"/>
      <c r="C6" s="66"/>
      <c r="D6" s="66"/>
      <c r="E6" s="66"/>
      <c r="F6" s="66"/>
      <c r="G6" s="66"/>
      <c r="H6" s="66"/>
    </row>
    <row r="7" spans="1:8" ht="12.75">
      <c r="A7" s="66" t="s">
        <v>88</v>
      </c>
      <c r="B7" s="66"/>
      <c r="C7" s="66"/>
      <c r="D7" s="66"/>
      <c r="E7" s="66"/>
      <c r="F7" s="66"/>
      <c r="G7" s="66"/>
      <c r="H7" s="66"/>
    </row>
    <row r="9" spans="1:8" ht="12.75">
      <c r="A9" s="77" t="s">
        <v>3</v>
      </c>
      <c r="B9" s="67" t="s">
        <v>5</v>
      </c>
      <c r="C9" s="75" t="s">
        <v>6</v>
      </c>
      <c r="D9" s="73" t="s">
        <v>7</v>
      </c>
      <c r="E9" s="67" t="s">
        <v>14</v>
      </c>
      <c r="F9" s="69" t="s">
        <v>50</v>
      </c>
      <c r="G9" s="71" t="s">
        <v>19</v>
      </c>
      <c r="H9" s="72"/>
    </row>
    <row r="10" spans="1:8" ht="12.75">
      <c r="A10" s="78"/>
      <c r="B10" s="68"/>
      <c r="C10" s="76"/>
      <c r="D10" s="74"/>
      <c r="E10" s="68"/>
      <c r="F10" s="70"/>
      <c r="G10" s="3" t="s">
        <v>20</v>
      </c>
      <c r="H10" s="4" t="s">
        <v>26</v>
      </c>
    </row>
    <row r="11" ht="12.75" hidden="1"/>
    <row r="12" spans="1:10" ht="16.5">
      <c r="A12" s="81">
        <v>1</v>
      </c>
      <c r="B12" s="102" t="s">
        <v>74</v>
      </c>
      <c r="C12" s="105" t="s">
        <v>71</v>
      </c>
      <c r="D12" s="4" t="s">
        <v>31</v>
      </c>
      <c r="E12" s="6" t="s">
        <v>59</v>
      </c>
      <c r="F12" s="7">
        <v>19.58</v>
      </c>
      <c r="G12" s="3" t="s">
        <v>21</v>
      </c>
      <c r="H12" s="28">
        <f>F12*6.8</f>
        <v>133.14399999999998</v>
      </c>
      <c r="J12" t="s">
        <v>82</v>
      </c>
    </row>
    <row r="13" spans="1:8" ht="16.5">
      <c r="A13" s="82"/>
      <c r="B13" s="103"/>
      <c r="C13" s="106"/>
      <c r="D13" s="4" t="s">
        <v>32</v>
      </c>
      <c r="E13" s="6" t="s">
        <v>4</v>
      </c>
      <c r="F13" s="7">
        <v>19.58</v>
      </c>
      <c r="G13" s="3" t="s">
        <v>22</v>
      </c>
      <c r="H13" s="28">
        <v>19.58</v>
      </c>
    </row>
    <row r="14" spans="1:8" ht="21.75" customHeight="1">
      <c r="A14" s="82"/>
      <c r="B14" s="103"/>
      <c r="C14" s="106"/>
      <c r="D14" s="4" t="s">
        <v>33</v>
      </c>
      <c r="E14" s="8" t="s">
        <v>56</v>
      </c>
      <c r="F14" s="7">
        <v>19.58</v>
      </c>
      <c r="G14" s="3" t="s">
        <v>23</v>
      </c>
      <c r="H14" s="28">
        <f>F14*0.0371</f>
        <v>0.726418</v>
      </c>
    </row>
    <row r="15" spans="1:8" ht="12.75">
      <c r="A15" s="82"/>
      <c r="B15" s="103"/>
      <c r="C15" s="106"/>
      <c r="D15" s="3" t="s">
        <v>10</v>
      </c>
      <c r="E15" s="6" t="s">
        <v>15</v>
      </c>
      <c r="F15" s="7" t="s">
        <v>18</v>
      </c>
      <c r="G15" s="3" t="s">
        <v>24</v>
      </c>
      <c r="H15" s="28" t="s">
        <v>27</v>
      </c>
    </row>
    <row r="16" spans="1:8" ht="16.5">
      <c r="A16" s="82"/>
      <c r="B16" s="103"/>
      <c r="C16" s="106"/>
      <c r="D16" s="4" t="s">
        <v>11</v>
      </c>
      <c r="E16" s="6" t="s">
        <v>4</v>
      </c>
      <c r="F16" s="7" t="s">
        <v>18</v>
      </c>
      <c r="G16" s="3" t="s">
        <v>25</v>
      </c>
      <c r="H16" s="28" t="s">
        <v>18</v>
      </c>
    </row>
    <row r="17" spans="1:8" ht="17.25" customHeight="1" hidden="1">
      <c r="A17" s="82"/>
      <c r="B17" s="103"/>
      <c r="C17" s="106"/>
      <c r="D17" s="3"/>
      <c r="E17" s="8"/>
      <c r="F17" s="7"/>
      <c r="G17" s="3"/>
      <c r="H17" s="28"/>
    </row>
    <row r="18" spans="1:8" ht="12.75">
      <c r="A18" s="82"/>
      <c r="B18" s="103"/>
      <c r="C18" s="106"/>
      <c r="D18" s="3" t="s">
        <v>12</v>
      </c>
      <c r="E18" s="6" t="s">
        <v>17</v>
      </c>
      <c r="F18" s="7">
        <v>2224.22</v>
      </c>
      <c r="G18" s="3" t="s">
        <v>23</v>
      </c>
      <c r="H18" s="28">
        <f>0.029*F18</f>
        <v>64.50238</v>
      </c>
    </row>
    <row r="19" spans="1:8" ht="17.25" customHeight="1">
      <c r="A19" s="83"/>
      <c r="B19" s="104"/>
      <c r="C19" s="107"/>
      <c r="D19" s="3" t="s">
        <v>13</v>
      </c>
      <c r="E19" s="8" t="s">
        <v>35</v>
      </c>
      <c r="F19" s="7">
        <v>2.38</v>
      </c>
      <c r="G19" s="3" t="s">
        <v>23</v>
      </c>
      <c r="H19" s="28">
        <v>6.35</v>
      </c>
    </row>
    <row r="20" spans="1:8" ht="12.75">
      <c r="A20" s="108">
        <v>2</v>
      </c>
      <c r="B20" s="84" t="s">
        <v>28</v>
      </c>
      <c r="C20" s="95" t="s">
        <v>30</v>
      </c>
      <c r="D20" s="96"/>
      <c r="E20" s="96"/>
      <c r="F20" s="96"/>
      <c r="G20" s="96"/>
      <c r="H20" s="97"/>
    </row>
    <row r="21" spans="1:8" ht="16.5">
      <c r="A21" s="109"/>
      <c r="B21" s="85"/>
      <c r="C21" s="98" t="s">
        <v>76</v>
      </c>
      <c r="D21" s="4" t="s">
        <v>8</v>
      </c>
      <c r="E21" s="6" t="s">
        <v>57</v>
      </c>
      <c r="F21" s="7">
        <v>19.58</v>
      </c>
      <c r="G21" s="3" t="s">
        <v>36</v>
      </c>
      <c r="H21" s="28">
        <f>4.4*19.58</f>
        <v>86.152</v>
      </c>
    </row>
    <row r="22" spans="1:8" ht="16.5">
      <c r="A22" s="109"/>
      <c r="B22" s="85"/>
      <c r="C22" s="99"/>
      <c r="D22" s="4" t="s">
        <v>34</v>
      </c>
      <c r="E22" s="6" t="s">
        <v>4</v>
      </c>
      <c r="F22" s="7">
        <v>19.58</v>
      </c>
      <c r="G22" s="3" t="s">
        <v>22</v>
      </c>
      <c r="H22" s="28">
        <v>19.58</v>
      </c>
    </row>
    <row r="23" spans="1:8" ht="16.5" customHeight="1" thickBot="1">
      <c r="A23" s="109"/>
      <c r="B23" s="85"/>
      <c r="C23" s="99"/>
      <c r="D23" s="31" t="s">
        <v>33</v>
      </c>
      <c r="E23" s="19" t="s">
        <v>56</v>
      </c>
      <c r="F23" s="36">
        <v>19.58</v>
      </c>
      <c r="G23" s="37" t="s">
        <v>23</v>
      </c>
      <c r="H23" s="52">
        <f>F23*0.0371</f>
        <v>0.726418</v>
      </c>
    </row>
    <row r="24" spans="1:8" ht="30" customHeight="1">
      <c r="A24" s="109"/>
      <c r="B24" s="85"/>
      <c r="C24" s="100"/>
      <c r="D24" s="38" t="s">
        <v>65</v>
      </c>
      <c r="E24" s="45"/>
      <c r="F24" s="39"/>
      <c r="G24" s="40"/>
      <c r="H24" s="53"/>
    </row>
    <row r="25" spans="1:8" ht="16.5" customHeight="1">
      <c r="A25" s="109"/>
      <c r="B25" s="85"/>
      <c r="C25" s="100"/>
      <c r="D25" s="46" t="s">
        <v>63</v>
      </c>
      <c r="E25" s="33" t="s">
        <v>58</v>
      </c>
      <c r="F25" s="7">
        <v>19.58</v>
      </c>
      <c r="G25" s="3" t="s">
        <v>23</v>
      </c>
      <c r="H25" s="54">
        <f>F25*2.4</f>
        <v>46.992</v>
      </c>
    </row>
    <row r="26" spans="1:8" ht="17.25" thickBot="1">
      <c r="A26" s="109"/>
      <c r="B26" s="85"/>
      <c r="C26" s="100"/>
      <c r="D26" s="47" t="s">
        <v>64</v>
      </c>
      <c r="E26" s="42" t="s">
        <v>51</v>
      </c>
      <c r="F26" s="43">
        <v>2054.63</v>
      </c>
      <c r="G26" s="44" t="s">
        <v>36</v>
      </c>
      <c r="H26" s="55">
        <f>F26*0.11071</f>
        <v>227.4680873</v>
      </c>
    </row>
    <row r="27" spans="1:8" ht="24.75">
      <c r="A27" s="109"/>
      <c r="B27" s="85"/>
      <c r="C27" s="100"/>
      <c r="D27" s="38" t="s">
        <v>66</v>
      </c>
      <c r="E27" s="45"/>
      <c r="F27" s="39"/>
      <c r="G27" s="40"/>
      <c r="H27" s="53"/>
    </row>
    <row r="28" spans="1:8" ht="12.75">
      <c r="A28" s="109"/>
      <c r="B28" s="85"/>
      <c r="C28" s="100"/>
      <c r="D28" s="46" t="s">
        <v>63</v>
      </c>
      <c r="E28" s="8">
        <v>1</v>
      </c>
      <c r="F28" s="7">
        <v>19.58</v>
      </c>
      <c r="G28" s="3" t="s">
        <v>25</v>
      </c>
      <c r="H28" s="54">
        <v>19.58</v>
      </c>
    </row>
    <row r="29" spans="1:8" ht="17.25" thickBot="1">
      <c r="A29" s="109"/>
      <c r="B29" s="85"/>
      <c r="C29" s="100"/>
      <c r="D29" s="41" t="s">
        <v>67</v>
      </c>
      <c r="E29" s="42" t="s">
        <v>16</v>
      </c>
      <c r="F29" s="43">
        <v>2054.63</v>
      </c>
      <c r="G29" s="44" t="s">
        <v>22</v>
      </c>
      <c r="H29" s="55">
        <f>F29*0.04613</f>
        <v>94.7800819</v>
      </c>
    </row>
    <row r="30" spans="1:8" ht="16.5">
      <c r="A30" s="109"/>
      <c r="B30" s="85"/>
      <c r="C30" s="100"/>
      <c r="D30" s="50" t="s">
        <v>62</v>
      </c>
      <c r="E30" s="48" t="s">
        <v>56</v>
      </c>
      <c r="F30" s="34">
        <v>19.58</v>
      </c>
      <c r="G30" s="35" t="s">
        <v>23</v>
      </c>
      <c r="H30" s="56">
        <f>0.0371*19.58</f>
        <v>0.726418</v>
      </c>
    </row>
    <row r="31" spans="1:8" ht="17.25" thickBot="1">
      <c r="A31" s="109"/>
      <c r="B31" s="85"/>
      <c r="C31" s="100"/>
      <c r="D31" s="51" t="s">
        <v>72</v>
      </c>
      <c r="E31" s="49" t="s">
        <v>60</v>
      </c>
      <c r="F31" s="7">
        <v>2054.63</v>
      </c>
      <c r="G31" s="3" t="s">
        <v>23</v>
      </c>
      <c r="H31" s="28">
        <f>0.00171*1821.28</f>
        <v>3.1143888</v>
      </c>
    </row>
    <row r="32" spans="1:8" ht="12.75">
      <c r="A32" s="109"/>
      <c r="B32" s="85"/>
      <c r="C32" s="99"/>
      <c r="D32" s="35" t="s">
        <v>12</v>
      </c>
      <c r="E32" s="6" t="s">
        <v>17</v>
      </c>
      <c r="F32" s="7">
        <v>2054.63</v>
      </c>
      <c r="G32" s="3" t="s">
        <v>23</v>
      </c>
      <c r="H32" s="28">
        <f>F32*0.029</f>
        <v>59.584270000000004</v>
      </c>
    </row>
    <row r="33" spans="1:8" ht="19.5" customHeight="1">
      <c r="A33" s="110"/>
      <c r="B33" s="86"/>
      <c r="C33" s="101"/>
      <c r="D33" s="3" t="s">
        <v>13</v>
      </c>
      <c r="E33" s="8" t="s">
        <v>35</v>
      </c>
      <c r="F33" s="7">
        <v>2.38</v>
      </c>
      <c r="G33" s="3" t="s">
        <v>23</v>
      </c>
      <c r="H33" s="28">
        <v>6.35</v>
      </c>
    </row>
    <row r="34" spans="1:8" ht="12.75" hidden="1">
      <c r="A34" s="81">
        <v>3</v>
      </c>
      <c r="B34" s="84" t="s">
        <v>29</v>
      </c>
      <c r="C34" s="64" t="s">
        <v>77</v>
      </c>
      <c r="D34" s="26"/>
      <c r="E34" s="26"/>
      <c r="F34" s="26"/>
      <c r="G34" s="26"/>
      <c r="H34" s="57"/>
    </row>
    <row r="35" spans="1:8" ht="16.5" customHeight="1">
      <c r="A35" s="82"/>
      <c r="B35" s="85"/>
      <c r="C35" s="65"/>
      <c r="D35" s="22" t="s">
        <v>31</v>
      </c>
      <c r="E35" s="6" t="s">
        <v>15</v>
      </c>
      <c r="F35" s="7">
        <v>19.58</v>
      </c>
      <c r="G35" s="3" t="s">
        <v>21</v>
      </c>
      <c r="H35" s="28">
        <f>F35*6.8</f>
        <v>133.14399999999998</v>
      </c>
    </row>
    <row r="36" spans="1:8" ht="16.5">
      <c r="A36" s="82"/>
      <c r="B36" s="85"/>
      <c r="C36" s="65"/>
      <c r="D36" s="22" t="s">
        <v>9</v>
      </c>
      <c r="E36" s="6" t="s">
        <v>4</v>
      </c>
      <c r="F36" s="7">
        <v>19.58</v>
      </c>
      <c r="G36" s="3" t="s">
        <v>22</v>
      </c>
      <c r="H36" s="28">
        <v>19.58</v>
      </c>
    </row>
    <row r="37" spans="1:8" ht="18" customHeight="1">
      <c r="A37" s="82"/>
      <c r="B37" s="85"/>
      <c r="C37" s="65"/>
      <c r="D37" s="22" t="s">
        <v>33</v>
      </c>
      <c r="E37" s="8" t="s">
        <v>56</v>
      </c>
      <c r="F37" s="7">
        <v>19.58</v>
      </c>
      <c r="G37" s="3" t="s">
        <v>37</v>
      </c>
      <c r="H37" s="28">
        <f>0.0371*19.58</f>
        <v>0.726418</v>
      </c>
    </row>
    <row r="38" spans="1:8" ht="12.75" hidden="1">
      <c r="A38" s="82"/>
      <c r="B38" s="85"/>
      <c r="C38" s="65"/>
      <c r="D38" s="21"/>
      <c r="E38" s="5"/>
      <c r="F38" s="9"/>
      <c r="G38" s="5"/>
      <c r="H38" s="58"/>
    </row>
    <row r="39" spans="1:8" ht="12.75">
      <c r="A39" s="82"/>
      <c r="B39" s="85"/>
      <c r="C39" s="65"/>
      <c r="D39" s="2" t="s">
        <v>12</v>
      </c>
      <c r="E39" s="6" t="s">
        <v>17</v>
      </c>
      <c r="F39" s="7">
        <v>2197.23</v>
      </c>
      <c r="G39" s="3" t="s">
        <v>23</v>
      </c>
      <c r="H39" s="28">
        <f>0.029*F39</f>
        <v>63.71967</v>
      </c>
    </row>
    <row r="40" spans="1:8" ht="19.5" customHeight="1">
      <c r="A40" s="83"/>
      <c r="B40" s="86"/>
      <c r="C40" s="90"/>
      <c r="D40" s="2" t="s">
        <v>13</v>
      </c>
      <c r="E40" s="8" t="s">
        <v>35</v>
      </c>
      <c r="F40" s="7">
        <v>2.38</v>
      </c>
      <c r="G40" s="3" t="s">
        <v>23</v>
      </c>
      <c r="H40" s="28">
        <v>6.35</v>
      </c>
    </row>
    <row r="41" ht="7.5" customHeight="1" hidden="1">
      <c r="H41" s="59"/>
    </row>
    <row r="42" spans="1:8" ht="0.75" customHeight="1" hidden="1">
      <c r="A42" s="10"/>
      <c r="H42" s="59"/>
    </row>
    <row r="43" ht="12.75" hidden="1">
      <c r="H43" s="59"/>
    </row>
    <row r="44" spans="1:8" ht="16.5" hidden="1">
      <c r="A44" s="11"/>
      <c r="H44" s="59"/>
    </row>
    <row r="45" ht="12.75" hidden="1">
      <c r="H45" s="59"/>
    </row>
    <row r="46" spans="1:8" ht="12.75" customHeight="1">
      <c r="A46" s="12"/>
      <c r="B46" s="102" t="s">
        <v>87</v>
      </c>
      <c r="C46" s="77" t="s">
        <v>85</v>
      </c>
      <c r="D46" s="111" t="s">
        <v>44</v>
      </c>
      <c r="E46" s="121" t="s">
        <v>78</v>
      </c>
      <c r="F46" s="121">
        <v>19.58</v>
      </c>
      <c r="G46" s="111" t="s">
        <v>21</v>
      </c>
      <c r="H46" s="114">
        <f>19.58*6.8</f>
        <v>133.14399999999998</v>
      </c>
    </row>
    <row r="47" spans="1:8" ht="12.75" customHeight="1">
      <c r="A47" s="93">
        <v>4</v>
      </c>
      <c r="B47" s="117"/>
      <c r="C47" s="117"/>
      <c r="D47" s="112"/>
      <c r="E47" s="115"/>
      <c r="F47" s="115"/>
      <c r="G47" s="112"/>
      <c r="H47" s="115"/>
    </row>
    <row r="48" spans="1:8" ht="33.75" customHeight="1">
      <c r="A48" s="93"/>
      <c r="B48" s="117"/>
      <c r="C48" s="117"/>
      <c r="D48" s="113"/>
      <c r="E48" s="116"/>
      <c r="F48" s="116"/>
      <c r="G48" s="113"/>
      <c r="H48" s="116"/>
    </row>
    <row r="49" spans="1:8" ht="160.5" customHeight="1">
      <c r="A49" s="92"/>
      <c r="B49" s="118"/>
      <c r="C49" s="118"/>
      <c r="D49" s="25" t="s">
        <v>12</v>
      </c>
      <c r="E49" s="25" t="s">
        <v>45</v>
      </c>
      <c r="F49" s="62">
        <v>2355.76</v>
      </c>
      <c r="G49" s="25" t="s">
        <v>23</v>
      </c>
      <c r="H49" s="63">
        <f>0.029*F49</f>
        <v>68.31704</v>
      </c>
    </row>
    <row r="50" spans="1:8" ht="39.75" customHeight="1">
      <c r="A50" s="91">
        <v>5</v>
      </c>
      <c r="B50" s="119" t="s">
        <v>83</v>
      </c>
      <c r="C50" s="119" t="s">
        <v>86</v>
      </c>
      <c r="D50" s="25" t="s">
        <v>44</v>
      </c>
      <c r="E50" s="25" t="s">
        <v>81</v>
      </c>
      <c r="F50" s="62">
        <v>19.58</v>
      </c>
      <c r="G50" s="25" t="s">
        <v>80</v>
      </c>
      <c r="H50" s="63">
        <f>3.9*19.58</f>
        <v>76.362</v>
      </c>
    </row>
    <row r="51" spans="1:8" ht="160.5" customHeight="1">
      <c r="A51" s="92"/>
      <c r="B51" s="120"/>
      <c r="C51" s="120"/>
      <c r="D51" s="25" t="s">
        <v>12</v>
      </c>
      <c r="E51" s="25" t="s">
        <v>79</v>
      </c>
      <c r="F51" s="62">
        <v>2355.76</v>
      </c>
      <c r="G51" s="25" t="s">
        <v>23</v>
      </c>
      <c r="H51" s="63">
        <f>0.029*F51</f>
        <v>68.31704</v>
      </c>
    </row>
    <row r="52" spans="1:8" ht="90.75" customHeight="1">
      <c r="A52" s="15">
        <v>6</v>
      </c>
      <c r="B52" s="32" t="s">
        <v>38</v>
      </c>
      <c r="C52" s="4" t="s">
        <v>84</v>
      </c>
      <c r="D52" s="3" t="s">
        <v>12</v>
      </c>
      <c r="E52" s="3" t="s">
        <v>45</v>
      </c>
      <c r="F52" s="3">
        <v>2370.88</v>
      </c>
      <c r="G52" s="3" t="s">
        <v>23</v>
      </c>
      <c r="H52" s="28">
        <f>0.029*F52</f>
        <v>68.75552</v>
      </c>
    </row>
    <row r="53" spans="1:8" ht="12.75">
      <c r="A53" s="91">
        <v>7</v>
      </c>
      <c r="B53" s="13"/>
      <c r="C53" s="13"/>
      <c r="D53" s="87" t="s">
        <v>44</v>
      </c>
      <c r="E53" s="5"/>
      <c r="F53" s="5"/>
      <c r="G53" s="5"/>
      <c r="H53" s="60"/>
    </row>
    <row r="54" spans="1:8" ht="12.75">
      <c r="A54" s="93"/>
      <c r="B54" s="89" t="s">
        <v>39</v>
      </c>
      <c r="C54" s="14"/>
      <c r="D54" s="88"/>
      <c r="E54" s="7" t="s">
        <v>46</v>
      </c>
      <c r="F54" s="3">
        <v>13.61</v>
      </c>
      <c r="G54" s="3" t="s">
        <v>21</v>
      </c>
      <c r="H54" s="28">
        <f>E54*F54</f>
        <v>53.07899999999999</v>
      </c>
    </row>
    <row r="55" spans="1:8" ht="46.5" customHeight="1">
      <c r="A55" s="92"/>
      <c r="B55" s="68"/>
      <c r="C55" s="20" t="s">
        <v>49</v>
      </c>
      <c r="D55" s="27" t="s">
        <v>12</v>
      </c>
      <c r="E55" s="7" t="s">
        <v>45</v>
      </c>
      <c r="F55" s="7">
        <v>1586.44</v>
      </c>
      <c r="G55" s="3" t="s">
        <v>23</v>
      </c>
      <c r="H55" s="28">
        <v>46</v>
      </c>
    </row>
    <row r="56" spans="1:8" ht="58.5" customHeight="1">
      <c r="A56" s="91">
        <v>8</v>
      </c>
      <c r="B56" s="16" t="s">
        <v>68</v>
      </c>
      <c r="C56" s="79" t="s">
        <v>42</v>
      </c>
      <c r="D56" s="79" t="s">
        <v>44</v>
      </c>
      <c r="E56" s="7" t="s">
        <v>46</v>
      </c>
      <c r="F56" s="6">
        <v>13.61</v>
      </c>
      <c r="G56" s="3" t="s">
        <v>21</v>
      </c>
      <c r="H56" s="61">
        <f>E56*F56</f>
        <v>53.07899999999999</v>
      </c>
    </row>
    <row r="57" spans="1:8" ht="16.5" customHeight="1">
      <c r="A57" s="92"/>
      <c r="B57" s="17" t="s">
        <v>40</v>
      </c>
      <c r="C57" s="80"/>
      <c r="D57" s="80"/>
      <c r="E57" s="5"/>
      <c r="F57" s="5"/>
      <c r="G57" s="5"/>
      <c r="H57" s="60"/>
    </row>
    <row r="58" spans="1:8" ht="60.75" customHeight="1">
      <c r="A58" s="91">
        <v>9</v>
      </c>
      <c r="B58" s="19" t="s">
        <v>69</v>
      </c>
      <c r="C58" s="79" t="s">
        <v>43</v>
      </c>
      <c r="D58" s="79" t="s">
        <v>44</v>
      </c>
      <c r="E58" s="6" t="s">
        <v>46</v>
      </c>
      <c r="F58" s="6">
        <v>19.58</v>
      </c>
      <c r="G58" s="3" t="s">
        <v>21</v>
      </c>
      <c r="H58" s="61">
        <f>3.9*F58</f>
        <v>76.362</v>
      </c>
    </row>
    <row r="59" spans="1:8" ht="57" customHeight="1">
      <c r="A59" s="92"/>
      <c r="B59" s="17" t="s">
        <v>40</v>
      </c>
      <c r="C59" s="80"/>
      <c r="D59" s="80"/>
      <c r="E59" s="5"/>
      <c r="F59" s="5"/>
      <c r="G59" s="5"/>
      <c r="H59" s="60"/>
    </row>
    <row r="60" spans="1:8" ht="12.75">
      <c r="A60" s="91">
        <v>10</v>
      </c>
      <c r="B60" s="67" t="s">
        <v>52</v>
      </c>
      <c r="C60" s="89" t="s">
        <v>73</v>
      </c>
      <c r="D60" s="3" t="s">
        <v>44</v>
      </c>
      <c r="E60" s="7" t="s">
        <v>54</v>
      </c>
      <c r="F60" s="7">
        <v>19.58</v>
      </c>
      <c r="G60" s="3" t="s">
        <v>21</v>
      </c>
      <c r="H60" s="29">
        <f>3.3*F60</f>
        <v>64.61399999999999</v>
      </c>
    </row>
    <row r="61" spans="1:8" ht="16.5">
      <c r="A61" s="93"/>
      <c r="B61" s="89"/>
      <c r="C61" s="89"/>
      <c r="D61" s="3" t="s">
        <v>48</v>
      </c>
      <c r="E61" s="30" t="s">
        <v>61</v>
      </c>
      <c r="F61" s="7">
        <v>19.58</v>
      </c>
      <c r="G61" s="3" t="s">
        <v>23</v>
      </c>
      <c r="H61" s="29">
        <f>0.0371*19.58</f>
        <v>0.726418</v>
      </c>
    </row>
    <row r="62" spans="1:8" ht="32.25" customHeight="1">
      <c r="A62" s="92"/>
      <c r="B62" s="68"/>
      <c r="C62" s="68"/>
      <c r="D62" s="23" t="s">
        <v>12</v>
      </c>
      <c r="E62" s="7" t="s">
        <v>17</v>
      </c>
      <c r="F62" s="28">
        <v>2197.23</v>
      </c>
      <c r="G62" s="3" t="s">
        <v>23</v>
      </c>
      <c r="H62" s="29">
        <f>0.029*F62</f>
        <v>63.71967</v>
      </c>
    </row>
    <row r="63" spans="1:8" ht="12.75">
      <c r="A63" s="91">
        <v>11</v>
      </c>
      <c r="B63" s="67" t="s">
        <v>41</v>
      </c>
      <c r="C63" s="89" t="s">
        <v>53</v>
      </c>
      <c r="D63" s="3" t="s">
        <v>44</v>
      </c>
      <c r="E63" s="7" t="s">
        <v>47</v>
      </c>
      <c r="F63" s="7">
        <v>19.58</v>
      </c>
      <c r="G63" s="3" t="s">
        <v>21</v>
      </c>
      <c r="H63" s="28">
        <f>1.2*F63</f>
        <v>23.496</v>
      </c>
    </row>
    <row r="64" spans="1:8" ht="18.75" customHeight="1">
      <c r="A64" s="93"/>
      <c r="B64" s="89"/>
      <c r="C64" s="89"/>
      <c r="D64" s="3" t="s">
        <v>48</v>
      </c>
      <c r="E64" s="8" t="s">
        <v>56</v>
      </c>
      <c r="F64" s="7">
        <v>19.58</v>
      </c>
      <c r="G64" s="3" t="s">
        <v>23</v>
      </c>
      <c r="H64" s="28">
        <f>0.0371*F64</f>
        <v>0.726418</v>
      </c>
    </row>
    <row r="65" spans="1:8" ht="12.75">
      <c r="A65" s="92"/>
      <c r="B65" s="68"/>
      <c r="C65" s="68"/>
      <c r="D65" s="23" t="s">
        <v>12</v>
      </c>
      <c r="E65" s="7" t="s">
        <v>17</v>
      </c>
      <c r="F65" s="7">
        <v>2197.23</v>
      </c>
      <c r="G65" s="3" t="s">
        <v>23</v>
      </c>
      <c r="H65" s="28">
        <f>0.029*F65</f>
        <v>63.71967</v>
      </c>
    </row>
    <row r="66" spans="1:8" ht="24.75" customHeight="1">
      <c r="A66" s="15">
        <v>12</v>
      </c>
      <c r="B66" s="8" t="s">
        <v>55</v>
      </c>
      <c r="C66" s="24" t="s">
        <v>75</v>
      </c>
      <c r="D66" s="6" t="s">
        <v>44</v>
      </c>
      <c r="E66" s="7" t="s">
        <v>47</v>
      </c>
      <c r="F66" s="7">
        <v>19.58</v>
      </c>
      <c r="G66" s="3" t="s">
        <v>21</v>
      </c>
      <c r="H66" s="28">
        <f>1.2*F66</f>
        <v>23.496</v>
      </c>
    </row>
    <row r="68" ht="12.75">
      <c r="A68" s="10"/>
    </row>
    <row r="70" ht="14.25">
      <c r="A70" s="18"/>
    </row>
  </sheetData>
  <mergeCells count="47">
    <mergeCell ref="G46:G48"/>
    <mergeCell ref="H46:H48"/>
    <mergeCell ref="C46:C49"/>
    <mergeCell ref="B50:B51"/>
    <mergeCell ref="C50:C51"/>
    <mergeCell ref="B46:B49"/>
    <mergeCell ref="D46:D48"/>
    <mergeCell ref="E46:E48"/>
    <mergeCell ref="F46:F48"/>
    <mergeCell ref="F3:H3"/>
    <mergeCell ref="A47:A49"/>
    <mergeCell ref="A56:A57"/>
    <mergeCell ref="A53:A55"/>
    <mergeCell ref="C20:H20"/>
    <mergeCell ref="C21:C33"/>
    <mergeCell ref="A12:A19"/>
    <mergeCell ref="B12:B19"/>
    <mergeCell ref="C12:C19"/>
    <mergeCell ref="A20:A33"/>
    <mergeCell ref="B20:B33"/>
    <mergeCell ref="C56:C57"/>
    <mergeCell ref="A58:A59"/>
    <mergeCell ref="A63:A65"/>
    <mergeCell ref="B63:B65"/>
    <mergeCell ref="C63:C65"/>
    <mergeCell ref="C58:C59"/>
    <mergeCell ref="A60:A62"/>
    <mergeCell ref="B60:B62"/>
    <mergeCell ref="C60:C62"/>
    <mergeCell ref="D58:D59"/>
    <mergeCell ref="A34:A40"/>
    <mergeCell ref="B34:B40"/>
    <mergeCell ref="D53:D54"/>
    <mergeCell ref="B54:B55"/>
    <mergeCell ref="C34:C40"/>
    <mergeCell ref="D56:D57"/>
    <mergeCell ref="A50:A51"/>
    <mergeCell ref="A5:H5"/>
    <mergeCell ref="A6:H6"/>
    <mergeCell ref="A7:H7"/>
    <mergeCell ref="E9:E10"/>
    <mergeCell ref="F9:F10"/>
    <mergeCell ref="G9:H9"/>
    <mergeCell ref="D9:D10"/>
    <mergeCell ref="B9:B10"/>
    <mergeCell ref="C9:C10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Телухова Марина</dc:creator>
  <cp:keywords/>
  <dc:description/>
  <cp:lastModifiedBy>Admin</cp:lastModifiedBy>
  <cp:lastPrinted>2016-06-21T01:23:17Z</cp:lastPrinted>
  <dcterms:created xsi:type="dcterms:W3CDTF">2013-04-11T05:35:37Z</dcterms:created>
  <dcterms:modified xsi:type="dcterms:W3CDTF">2016-06-21T01:33:40Z</dcterms:modified>
  <cp:category/>
  <cp:version/>
  <cp:contentType/>
  <cp:contentStatus/>
</cp:coreProperties>
</file>