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/>
  </bookViews>
  <sheets>
    <sheet name="Sheet1 (2)" sheetId="2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H29" i="2"/>
  <c r="H32"/>
  <c r="H59"/>
  <c r="H57"/>
  <c r="H56"/>
  <c r="H54"/>
  <c r="H53"/>
  <c r="H51"/>
  <c r="H49"/>
  <c r="H47"/>
  <c r="H45"/>
  <c r="H43"/>
  <c r="H42"/>
  <c r="H41"/>
  <c r="H38"/>
  <c r="H26"/>
  <c r="H25"/>
  <c r="H22"/>
  <c r="H21"/>
  <c r="H18"/>
  <c r="H15"/>
  <c r="H12"/>
  <c r="H17" i="1"/>
  <c r="H42"/>
  <c r="H38"/>
  <c r="H43"/>
  <c r="H44"/>
  <c r="H48"/>
  <c r="H46"/>
  <c r="H56"/>
  <c r="H55"/>
  <c r="H54"/>
  <c r="H53"/>
  <c r="H52"/>
  <c r="H50"/>
  <c r="H41"/>
  <c r="H32"/>
  <c r="H29"/>
  <c r="H27"/>
  <c r="H26"/>
  <c r="H23"/>
  <c r="H22"/>
  <c r="H19"/>
  <c r="H12"/>
</calcChain>
</file>

<file path=xl/sharedStrings.xml><?xml version="1.0" encoding="utf-8"?>
<sst xmlns="http://schemas.openxmlformats.org/spreadsheetml/2006/main" count="287" uniqueCount="93">
  <si>
    <t>Приложение 1 к постановлению</t>
  </si>
  <si>
    <t>Рекомендуемый расчет размера</t>
  </si>
  <si>
    <t>платы граждан за коммунальные услуги для населения</t>
  </si>
  <si>
    <t>№ п/п</t>
  </si>
  <si>
    <t>1</t>
  </si>
  <si>
    <t>Степень благостройства</t>
  </si>
  <si>
    <t>Адрес дома</t>
  </si>
  <si>
    <t>Наименование услуг (период установления тарифа)</t>
  </si>
  <si>
    <t>Холодное водоснабжение(по нормативу)</t>
  </si>
  <si>
    <t>Холодное водоснабжение(при наличии приборов учета )</t>
  </si>
  <si>
    <t>Водоотведение</t>
  </si>
  <si>
    <t>Водоотведение (при наличии приборов учета)</t>
  </si>
  <si>
    <t>Отопление</t>
  </si>
  <si>
    <t>норматив потребления</t>
  </si>
  <si>
    <t>6,8 куб.м на 1чел</t>
  </si>
  <si>
    <t>0,04613 Гкалл/ куб.м</t>
  </si>
  <si>
    <t>0,029 Гкалл/ кв.м</t>
  </si>
  <si>
    <t>11,22</t>
  </si>
  <si>
    <t>размер платы в месяц</t>
  </si>
  <si>
    <t>Ед изм</t>
  </si>
  <si>
    <t>руб./чел.</t>
  </si>
  <si>
    <t>м3</t>
  </si>
  <si>
    <t>руб./м 2.</t>
  </si>
  <si>
    <t>руб/чел</t>
  </si>
  <si>
    <t>руб./м 3.</t>
  </si>
  <si>
    <t>цена единицы</t>
  </si>
  <si>
    <t>76,30</t>
  </si>
  <si>
    <r>
      <t>1</t>
    </r>
    <r>
      <rPr>
        <sz val="6"/>
        <rFont val="Arial"/>
        <family val="2"/>
        <charset val="204"/>
      </rPr>
      <t>- Многоквартирный дом, оборудованный централизованным холодным водоснабжением, централизованным горячим водоснабжением в отопительный период, водонагревателем на различных видах топлива, ванной и (или) душем, без централизованного водоотведения</t>
    </r>
  </si>
  <si>
    <r>
      <t>5</t>
    </r>
    <r>
      <rPr>
        <sz val="6"/>
        <rFont val="Arial"/>
        <family val="2"/>
        <charset val="204"/>
      </rPr>
      <t>- Многоквартирный дом, оборудованный централизованным холодным водоснабжением, водонагревателем на различных видах топлива, ванной и (или) душем, без централ изова н ного водоотведения</t>
    </r>
  </si>
  <si>
    <t>Коммунальные услуги</t>
  </si>
  <si>
    <t>Холодное водоснабжение (по нормативу)</t>
  </si>
  <si>
    <t>Холодное водоснабжение (приналичии приборов учета)</t>
  </si>
  <si>
    <t>Холодное водоснабжение(при наличии приборов учета)</t>
  </si>
  <si>
    <t>руб. /чел.</t>
  </si>
  <si>
    <t>6-Жилой дом, без централизованного холодного водоснабжения, без централизованного водоотведения</t>
  </si>
  <si>
    <t>Жилой дом, оборудованный централизованным холодным водоснабжением, водонагревателем на различных видах топлива, без централизованною водоотведения</t>
  </si>
  <si>
    <t>централизованного водоотведения</t>
  </si>
  <si>
    <t>Многоквартирный дом с санитарнотехническим блоком в виде мойки и унитаза</t>
  </si>
  <si>
    <t>Советская 63/2</t>
  </si>
  <si>
    <t>ул.Черемисина 11</t>
  </si>
  <si>
    <t>Холодное водоснабжение</t>
  </si>
  <si>
    <t>0,029</t>
  </si>
  <si>
    <t>3,9</t>
  </si>
  <si>
    <t>1,2 куб.м на 1чел</t>
  </si>
  <si>
    <t>ул Дорожная 27.29,31,33         Буденного 9,10,11, Советская 63/1</t>
  </si>
  <si>
    <t>утвержденный тариф</t>
  </si>
  <si>
    <t>0,11071 Гкалл. на чел.</t>
  </si>
  <si>
    <t xml:space="preserve"> Многоквартирный дом, оборудованный централизованным холодным водоснабжением,  без централ изова н ного водоотведения</t>
  </si>
  <si>
    <t>ул.Строительная 3</t>
  </si>
  <si>
    <t>3,3 куб.м на 1чел</t>
  </si>
  <si>
    <t>Водопользование из водоразборной колонки</t>
  </si>
  <si>
    <t>4,4 куб.м на 1чел</t>
  </si>
  <si>
    <t>2,4 куб.м на 1чел</t>
  </si>
  <si>
    <t>6,8куб.м на 1чел</t>
  </si>
  <si>
    <t xml:space="preserve"> ХВС для ГВС </t>
  </si>
  <si>
    <t xml:space="preserve">Горячее водоснабжение (подогрев 5 мес) </t>
  </si>
  <si>
    <t>Горячее водоснабжение в том числе при отсутствии приборов учета в том числе:</t>
  </si>
  <si>
    <t>Горячее водоснабжение в том числе при наличии приборов учета в том числе:</t>
  </si>
  <si>
    <t>Горячее водоснабжение  (подогрев воды )</t>
  </si>
  <si>
    <t>Жилой дом, оборудованный централизованным холодным водоснабжением водонагревателем на различных видах топлива, без</t>
  </si>
  <si>
    <t>Жилой дом, оборудованный централизованным холодным водоснабжением,водонагревателем на различных видах топлива, без</t>
  </si>
  <si>
    <t xml:space="preserve">главы Поярковского сельсовета  </t>
  </si>
  <si>
    <t xml:space="preserve">            ул Гагарина  21, 23, 25, 27,29,31</t>
  </si>
  <si>
    <t xml:space="preserve"> Гагарина 10, Чапаева 3</t>
  </si>
  <si>
    <r>
      <t xml:space="preserve"> </t>
    </r>
    <r>
      <rPr>
        <sz val="6"/>
        <rFont val="Arial"/>
        <family val="2"/>
        <charset val="204"/>
      </rPr>
      <t>Многоквартирный дом, оборудованный централ изова н н ы м холодным водоснабжением, водонагревателем на различных видах топлива, ванной и (или) душем, с централизованным водоотведением</t>
    </r>
  </si>
  <si>
    <t>ул. Воронова                                                                                             10,12,13,14,16,17,19,21  Вокзальная 5, Лазо 6</t>
  </si>
  <si>
    <t>ул. Амурская 107,109,111,160, Черемисина 18, Строительная За, 5, 7 Советская 20,  Ленина 20,  32, 36, 40, 42, 44, Лазо 14, Ленина  25,30, 34,  Целинная 8</t>
  </si>
  <si>
    <t>ул. Амурская 64, 88,92, 94, 99, 105, Гагарина 8, Строительная 1, 2, Гарнизонная 10, Ленина 46,ул. Ленина 27,</t>
  </si>
  <si>
    <t>6,8 куб.м на 1 чел</t>
  </si>
  <si>
    <t>0,030</t>
  </si>
  <si>
    <t>руб./чел</t>
  </si>
  <si>
    <t>3,9 куб.м на 1 чел</t>
  </si>
  <si>
    <t xml:space="preserve"> </t>
  </si>
  <si>
    <t>54-Жилой дом, оборудованный централизованным холодным водоснабжением, водонагревателем на различных видах топлива, без централизованного водоотведения</t>
  </si>
  <si>
    <t xml:space="preserve">ул.Амурская 5,7,12/1,14,16 Набережная 34,36 Садовая 29,   Терешковой 10, Кошевого 1,6,15      Калинина 6,17, Гарнизонная 14,16,18, Чапаева 7, Лазо  6                   </t>
  </si>
  <si>
    <r>
      <t>ул.Амурская2А, 2В, 4,24,103,162а,187         Набережная 35, Садовая 21,22/1,23,25 Луговая 9/1,11,13,15,17/2,19, 23,24,25,28/2, Юбилейная 10,11,12,13,15/1,16,17,19,20,21/2,22,23,24,25,26,                         Терешковой 9,12/2, Лазо1,3,4,5,8, Кошевого За,13,16,17,18,19, Рабочая 68/2  Гагарина 5,16,18                  Трудовая 2,4, Молодежный</t>
    </r>
    <r>
      <rPr>
        <sz val="6"/>
        <rFont val="Arial"/>
        <family val="2"/>
        <charset val="204"/>
      </rPr>
      <t xml:space="preserve"> 1,2,3,4,5</t>
    </r>
    <r>
      <rPr>
        <sz val="6"/>
        <color indexed="10"/>
        <rFont val="Arial"/>
        <family val="2"/>
        <charset val="204"/>
      </rPr>
      <t>,</t>
    </r>
    <r>
      <rPr>
        <sz val="6"/>
        <rFont val="Arial"/>
        <family val="2"/>
        <charset val="204"/>
      </rPr>
      <t xml:space="preserve"> Строительная 6,8,10,12,14 Черемисина 19,  Дорожная 12,21,23 пер Дорожный</t>
    </r>
    <r>
      <rPr>
        <sz val="6"/>
        <rFont val="Arial"/>
        <family val="2"/>
        <charset val="204"/>
      </rPr>
      <t xml:space="preserve"> 2</t>
    </r>
  </si>
  <si>
    <t>Садовая 16/2, Терешковой 7,12/1 Набережная 33,37, О.Кошевого 10,         Луговая 17/1,26,28, Лазо 2, 8/2, 16  Рабочая 64,68/1,70/1,                 Амурская  3,6,9,12/2,14,77, Чапаева 1,5, Гагарина 13/1</t>
  </si>
  <si>
    <r>
      <t>4</t>
    </r>
    <r>
      <rPr>
        <sz val="6"/>
        <rFont val="Arial"/>
        <family val="2"/>
        <charset val="204"/>
      </rPr>
      <t>-Жилой дом, оборудованный централизованным холодным водоснабжением,ванной и (или) душем,               водонагревателем              на различных видах топлива, без централизованного водоотведения</t>
    </r>
  </si>
  <si>
    <t>Поярковского сельсовета с 01.01.2017 г. по 30.06.2017 г.</t>
  </si>
  <si>
    <t xml:space="preserve">      №      от  2017 г.</t>
  </si>
  <si>
    <t>найм жилья</t>
  </si>
  <si>
    <t xml:space="preserve"> плата за найм</t>
  </si>
  <si>
    <t>плата за найм</t>
  </si>
  <si>
    <t>Чапаева 3-5а,3-8а,3-11</t>
  </si>
  <si>
    <t xml:space="preserve"> Гагарина 10,      Чапаева 3</t>
  </si>
  <si>
    <t>Гагарина 27/6,        31/8,  31/27</t>
  </si>
  <si>
    <t>Амурская 92/13,   Строительная 2/1,       2/2,2/3</t>
  </si>
  <si>
    <t>Строительная 3/1,        3/2,3/3,3/10,3/12,3/16,    3/17,3/19,3/23,3/25,          3/27,3/28,3/29</t>
  </si>
  <si>
    <t xml:space="preserve">         плата за найм</t>
  </si>
  <si>
    <t>Чапаева1/2</t>
  </si>
  <si>
    <t>Поярковского сельсовета с 01.02.2017 г. по 30.06.2017 г.</t>
  </si>
  <si>
    <t>Амурская 109/9, Строительная 7/17,      7/20, Ленина 42/8,42/13, 42/14,42/18,42/19,42/2142/29,42/33,  42/35,  42/40,42/41</t>
  </si>
  <si>
    <t xml:space="preserve">      №     68  от  06.03. 2017 г.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</si>
</sst>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Tahoma"/>
      <family val="2"/>
      <charset val="204"/>
    </font>
    <font>
      <b/>
      <sz val="6"/>
      <name val="Tahoma"/>
      <family val="2"/>
      <charset val="204"/>
    </font>
    <font>
      <i/>
      <sz val="6"/>
      <name val="Arial"/>
      <family val="2"/>
      <charset val="204"/>
    </font>
    <font>
      <i/>
      <sz val="6"/>
      <name val="Tahoma"/>
      <family val="2"/>
      <charset val="204"/>
    </font>
    <font>
      <b/>
      <i/>
      <sz val="11"/>
      <name val="Trebuchet MS"/>
      <family val="2"/>
      <charset val="204"/>
    </font>
    <font>
      <b/>
      <i/>
      <sz val="11"/>
      <name val="Tahoma"/>
      <family val="2"/>
      <charset val="204"/>
    </font>
    <font>
      <b/>
      <sz val="6"/>
      <name val="Arial"/>
      <family val="2"/>
      <charset val="204"/>
    </font>
    <font>
      <sz val="6"/>
      <color indexed="10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left" vertical="top" indent="1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 inden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2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2" fontId="4" fillId="0" borderId="2" xfId="0" applyNumberFormat="1" applyFont="1" applyFill="1" applyBorder="1" applyAlignment="1" applyProtection="1">
      <alignment horizontal="left" vertical="top" inden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11" fillId="0" borderId="9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righ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2" fontId="2" fillId="0" borderId="15" xfId="0" applyNumberFormat="1" applyFont="1" applyFill="1" applyBorder="1" applyAlignment="1" applyProtection="1">
      <alignment horizontal="right" vertical="top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" xfId="0" applyNumberFormat="1" applyFont="1" applyFill="1" applyBorder="1" applyAlignment="1" applyProtection="1">
      <alignment vertical="top"/>
    </xf>
    <xf numFmtId="2" fontId="1" fillId="0" borderId="2" xfId="0" applyNumberFormat="1" applyFont="1" applyFill="1" applyBorder="1" applyAlignment="1" applyProtection="1">
      <alignment horizontal="left" vertical="top" indent="2"/>
    </xf>
    <xf numFmtId="2" fontId="1" fillId="0" borderId="0" xfId="0" applyNumberFormat="1" applyFont="1" applyFill="1" applyBorder="1" applyAlignment="1" applyProtection="1">
      <alignment vertical="top"/>
    </xf>
    <xf numFmtId="2" fontId="1" fillId="0" borderId="2" xfId="0" applyNumberFormat="1" applyFont="1" applyFill="1" applyBorder="1" applyAlignment="1" applyProtection="1">
      <alignment horizontal="left" vertical="top" indent="1"/>
    </xf>
    <xf numFmtId="2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right" vertical="top"/>
    </xf>
    <xf numFmtId="0" fontId="2" fillId="0" borderId="2" xfId="0" applyNumberFormat="1" applyFont="1" applyFill="1" applyBorder="1" applyAlignment="1" applyProtection="1">
      <alignment horizontal="left" vertical="center" wrapText="1" indent="1"/>
    </xf>
    <xf numFmtId="0" fontId="2" fillId="0" borderId="2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center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11" fillId="0" borderId="4" xfId="0" applyNumberFormat="1" applyFont="1" applyFill="1" applyBorder="1" applyAlignment="1" applyProtection="1">
      <alignment horizontal="center" vertical="top" wrapText="1"/>
    </xf>
    <xf numFmtId="0" fontId="13" fillId="0" borderId="2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right" vertical="top"/>
    </xf>
    <xf numFmtId="0" fontId="4" fillId="0" borderId="4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left" vertical="top"/>
    </xf>
    <xf numFmtId="0" fontId="2" fillId="0" borderId="21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" fillId="0" borderId="7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center" wrapText="1" indent="1"/>
    </xf>
    <xf numFmtId="0" fontId="2" fillId="0" borderId="4" xfId="0" applyNumberFormat="1" applyFont="1" applyFill="1" applyBorder="1" applyAlignment="1" applyProtection="1">
      <alignment horizontal="left" vertical="center" wrapText="1" indent="1"/>
    </xf>
    <xf numFmtId="0" fontId="4" fillId="0" borderId="3" xfId="0" applyNumberFormat="1" applyFont="1" applyFill="1" applyBorder="1" applyAlignment="1" applyProtection="1">
      <alignment horizontal="left" vertical="top" indent="1"/>
    </xf>
    <xf numFmtId="0" fontId="4" fillId="0" borderId="4" xfId="0" applyNumberFormat="1" applyFont="1" applyFill="1" applyBorder="1" applyAlignment="1" applyProtection="1">
      <alignment horizontal="left" vertical="top" indent="1"/>
    </xf>
    <xf numFmtId="0" fontId="7" fillId="0" borderId="18" xfId="0" applyNumberFormat="1" applyFont="1" applyFill="1" applyBorder="1" applyAlignment="1" applyProtection="1">
      <alignment horizontal="center" vertical="top"/>
    </xf>
    <xf numFmtId="0" fontId="7" fillId="0" borderId="8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left" vertical="top" wrapText="1" indent="1"/>
    </xf>
    <xf numFmtId="0" fontId="2" fillId="0" borderId="7" xfId="0" applyNumberFormat="1" applyFont="1" applyFill="1" applyBorder="1" applyAlignment="1" applyProtection="1">
      <alignment horizontal="left" vertical="top" wrapText="1" indent="1"/>
    </xf>
    <xf numFmtId="0" fontId="2" fillId="0" borderId="3" xfId="0" applyNumberFormat="1" applyFont="1" applyFill="1" applyBorder="1" applyAlignment="1" applyProtection="1">
      <alignment horizontal="justify" vertical="top" wrapText="1"/>
    </xf>
    <xf numFmtId="0" fontId="2" fillId="0" borderId="7" xfId="0" applyNumberFormat="1" applyFont="1" applyFill="1" applyBorder="1" applyAlignment="1" applyProtection="1">
      <alignment horizontal="justify" vertical="top" wrapText="1"/>
    </xf>
    <xf numFmtId="0" fontId="2" fillId="0" borderId="18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50" workbookViewId="0">
      <selection activeCell="F3" sqref="F3:H3"/>
    </sheetView>
  </sheetViews>
  <sheetFormatPr defaultRowHeight="12.75"/>
  <cols>
    <col min="1" max="1" width="4" customWidth="1"/>
    <col min="2" max="2" width="14.85546875" customWidth="1"/>
    <col min="3" max="3" width="13.140625" customWidth="1"/>
    <col min="4" max="4" width="20" customWidth="1"/>
    <col min="5" max="5" width="9.85546875" customWidth="1"/>
    <col min="6" max="6" width="8.42578125" customWidth="1"/>
    <col min="7" max="7" width="7.5703125" customWidth="1"/>
    <col min="8" max="8" width="8.5703125" customWidth="1"/>
  </cols>
  <sheetData>
    <row r="1" spans="1:10">
      <c r="F1" s="1" t="s">
        <v>0</v>
      </c>
    </row>
    <row r="2" spans="1:10">
      <c r="A2" s="1"/>
      <c r="F2" s="1" t="s">
        <v>61</v>
      </c>
    </row>
    <row r="3" spans="1:10">
      <c r="A3" s="1"/>
      <c r="F3" s="113" t="s">
        <v>92</v>
      </c>
      <c r="G3" s="113"/>
      <c r="H3" s="113"/>
    </row>
    <row r="5" spans="1:10">
      <c r="A5" s="114" t="s">
        <v>1</v>
      </c>
      <c r="B5" s="114"/>
      <c r="C5" s="114"/>
      <c r="D5" s="114"/>
      <c r="E5" s="114"/>
      <c r="F5" s="114"/>
      <c r="G5" s="114"/>
      <c r="H5" s="114"/>
    </row>
    <row r="6" spans="1:10">
      <c r="A6" s="114" t="s">
        <v>2</v>
      </c>
      <c r="B6" s="114"/>
      <c r="C6" s="114"/>
      <c r="D6" s="114"/>
      <c r="E6" s="114"/>
      <c r="F6" s="114"/>
      <c r="G6" s="114"/>
      <c r="H6" s="114"/>
    </row>
    <row r="7" spans="1:10">
      <c r="A7" s="114" t="s">
        <v>90</v>
      </c>
      <c r="B7" s="114"/>
      <c r="C7" s="114"/>
      <c r="D7" s="114"/>
      <c r="E7" s="114"/>
      <c r="F7" s="114"/>
      <c r="G7" s="114"/>
      <c r="H7" s="114"/>
    </row>
    <row r="9" spans="1:10">
      <c r="A9" s="104" t="s">
        <v>3</v>
      </c>
      <c r="B9" s="74" t="s">
        <v>5</v>
      </c>
      <c r="C9" s="116" t="s">
        <v>6</v>
      </c>
      <c r="D9" s="118" t="s">
        <v>7</v>
      </c>
      <c r="E9" s="74" t="s">
        <v>13</v>
      </c>
      <c r="F9" s="120" t="s">
        <v>45</v>
      </c>
      <c r="G9" s="122" t="s">
        <v>18</v>
      </c>
      <c r="H9" s="123"/>
    </row>
    <row r="10" spans="1:10">
      <c r="A10" s="115"/>
      <c r="B10" s="76"/>
      <c r="C10" s="117"/>
      <c r="D10" s="119"/>
      <c r="E10" s="76"/>
      <c r="F10" s="121"/>
      <c r="G10" s="3" t="s">
        <v>19</v>
      </c>
      <c r="H10" s="4" t="s">
        <v>25</v>
      </c>
    </row>
    <row r="11" spans="1:10" hidden="1"/>
    <row r="12" spans="1:10" ht="16.5">
      <c r="A12" s="88">
        <v>1</v>
      </c>
      <c r="B12" s="102" t="s">
        <v>64</v>
      </c>
      <c r="C12" s="106" t="s">
        <v>62</v>
      </c>
      <c r="D12" s="4" t="s">
        <v>30</v>
      </c>
      <c r="E12" s="6" t="s">
        <v>53</v>
      </c>
      <c r="F12" s="7">
        <v>19.579999999999998</v>
      </c>
      <c r="G12" s="3" t="s">
        <v>20</v>
      </c>
      <c r="H12" s="28">
        <f>F12*6.8</f>
        <v>133.14399999999998</v>
      </c>
      <c r="J12" t="s">
        <v>72</v>
      </c>
    </row>
    <row r="13" spans="1:10" ht="16.5">
      <c r="A13" s="89"/>
      <c r="B13" s="105"/>
      <c r="C13" s="107"/>
      <c r="D13" s="4" t="s">
        <v>31</v>
      </c>
      <c r="E13" s="6" t="s">
        <v>4</v>
      </c>
      <c r="F13" s="7">
        <v>19.579999999999998</v>
      </c>
      <c r="G13" s="3" t="s">
        <v>21</v>
      </c>
      <c r="H13" s="28">
        <v>19.579999999999998</v>
      </c>
    </row>
    <row r="14" spans="1:10" ht="17.25" hidden="1" customHeight="1">
      <c r="A14" s="89"/>
      <c r="B14" s="105"/>
      <c r="C14" s="107"/>
      <c r="D14" s="3"/>
      <c r="E14" s="8"/>
      <c r="F14" s="7"/>
      <c r="G14" s="3"/>
      <c r="H14" s="28"/>
    </row>
    <row r="15" spans="1:10" ht="18.75" customHeight="1">
      <c r="A15" s="89"/>
      <c r="B15" s="105"/>
      <c r="C15" s="107"/>
      <c r="D15" s="62" t="s">
        <v>12</v>
      </c>
      <c r="E15" s="56" t="s">
        <v>16</v>
      </c>
      <c r="F15" s="63">
        <v>2224.2199999999998</v>
      </c>
      <c r="G15" s="3" t="s">
        <v>22</v>
      </c>
      <c r="H15" s="28">
        <f>0.029*F15</f>
        <v>64.502380000000002</v>
      </c>
    </row>
    <row r="16" spans="1:10" ht="18.75" customHeight="1">
      <c r="A16" s="57"/>
      <c r="B16" s="69" t="s">
        <v>81</v>
      </c>
      <c r="C16" s="64" t="s">
        <v>85</v>
      </c>
      <c r="D16" s="3" t="s">
        <v>80</v>
      </c>
      <c r="E16" s="6">
        <v>1</v>
      </c>
      <c r="F16" s="7">
        <v>8.9</v>
      </c>
      <c r="G16" s="3" t="s">
        <v>22</v>
      </c>
      <c r="H16" s="61">
        <v>8.9</v>
      </c>
    </row>
    <row r="17" spans="1:8" ht="12.75" customHeight="1">
      <c r="A17" s="108">
        <v>2</v>
      </c>
      <c r="B17" s="79" t="s">
        <v>27</v>
      </c>
      <c r="C17" s="110" t="s">
        <v>29</v>
      </c>
      <c r="D17" s="111"/>
      <c r="E17" s="111"/>
      <c r="F17" s="111"/>
      <c r="G17" s="111"/>
      <c r="H17" s="112"/>
    </row>
    <row r="18" spans="1:8" ht="16.5" customHeight="1">
      <c r="A18" s="109"/>
      <c r="B18" s="80"/>
      <c r="C18" s="77" t="s">
        <v>66</v>
      </c>
      <c r="D18" s="4" t="s">
        <v>8</v>
      </c>
      <c r="E18" s="6" t="s">
        <v>51</v>
      </c>
      <c r="F18" s="7">
        <v>19.579999999999998</v>
      </c>
      <c r="G18" s="3" t="s">
        <v>33</v>
      </c>
      <c r="H18" s="28">
        <f>4.4*19.58</f>
        <v>86.152000000000001</v>
      </c>
    </row>
    <row r="19" spans="1:8" ht="17.25" thickBot="1">
      <c r="A19" s="109"/>
      <c r="B19" s="80"/>
      <c r="C19" s="78"/>
      <c r="D19" s="4" t="s">
        <v>32</v>
      </c>
      <c r="E19" s="6" t="s">
        <v>4</v>
      </c>
      <c r="F19" s="7">
        <v>19.579999999999998</v>
      </c>
      <c r="G19" s="3" t="s">
        <v>21</v>
      </c>
      <c r="H19" s="28">
        <v>19.579999999999998</v>
      </c>
    </row>
    <row r="20" spans="1:8" ht="30" customHeight="1">
      <c r="A20" s="109"/>
      <c r="B20" s="80"/>
      <c r="C20" s="78"/>
      <c r="D20" s="33" t="s">
        <v>56</v>
      </c>
      <c r="E20" s="40"/>
      <c r="F20" s="34"/>
      <c r="G20" s="35"/>
      <c r="H20" s="43"/>
    </row>
    <row r="21" spans="1:8" ht="16.5" customHeight="1">
      <c r="A21" s="109"/>
      <c r="B21" s="80"/>
      <c r="C21" s="78"/>
      <c r="D21" s="41" t="s">
        <v>54</v>
      </c>
      <c r="E21" s="31" t="s">
        <v>52</v>
      </c>
      <c r="F21" s="7">
        <v>19.579999999999998</v>
      </c>
      <c r="G21" s="3" t="s">
        <v>22</v>
      </c>
      <c r="H21" s="44">
        <f>F21*2.4</f>
        <v>46.991999999999997</v>
      </c>
    </row>
    <row r="22" spans="1:8" ht="17.25" thickBot="1">
      <c r="A22" s="109"/>
      <c r="B22" s="80"/>
      <c r="C22" s="78"/>
      <c r="D22" s="42" t="s">
        <v>55</v>
      </c>
      <c r="E22" s="37" t="s">
        <v>46</v>
      </c>
      <c r="F22" s="38">
        <v>3991.13</v>
      </c>
      <c r="G22" s="39" t="s">
        <v>33</v>
      </c>
      <c r="H22" s="45">
        <f>F22*0.11071</f>
        <v>441.85800230000001</v>
      </c>
    </row>
    <row r="23" spans="1:8" ht="24.75">
      <c r="A23" s="109"/>
      <c r="B23" s="80"/>
      <c r="C23" s="78"/>
      <c r="D23" s="33" t="s">
        <v>57</v>
      </c>
      <c r="E23" s="40"/>
      <c r="F23" s="34"/>
      <c r="G23" s="35"/>
      <c r="H23" s="43"/>
    </row>
    <row r="24" spans="1:8">
      <c r="A24" s="109"/>
      <c r="B24" s="80"/>
      <c r="C24" s="78"/>
      <c r="D24" s="41" t="s">
        <v>54</v>
      </c>
      <c r="E24" s="8">
        <v>1</v>
      </c>
      <c r="F24" s="7">
        <v>19.579999999999998</v>
      </c>
      <c r="G24" s="3" t="s">
        <v>24</v>
      </c>
      <c r="H24" s="44">
        <v>19.579999999999998</v>
      </c>
    </row>
    <row r="25" spans="1:8" ht="17.25" thickBot="1">
      <c r="A25" s="109"/>
      <c r="B25" s="80"/>
      <c r="C25" s="78"/>
      <c r="D25" s="36" t="s">
        <v>58</v>
      </c>
      <c r="E25" s="37" t="s">
        <v>15</v>
      </c>
      <c r="F25" s="38">
        <v>3991.13</v>
      </c>
      <c r="G25" s="39" t="s">
        <v>21</v>
      </c>
      <c r="H25" s="45">
        <f>F25*0.04613</f>
        <v>184.11082690000001</v>
      </c>
    </row>
    <row r="26" spans="1:8">
      <c r="A26" s="109"/>
      <c r="B26" s="80"/>
      <c r="C26" s="78"/>
      <c r="D26" s="32" t="s">
        <v>12</v>
      </c>
      <c r="E26" s="6" t="s">
        <v>16</v>
      </c>
      <c r="F26" s="7">
        <v>2054.63</v>
      </c>
      <c r="G26" s="3" t="s">
        <v>22</v>
      </c>
      <c r="H26" s="28">
        <f>F26*0.029</f>
        <v>59.584270000000004</v>
      </c>
    </row>
    <row r="27" spans="1:8" ht="63" customHeight="1">
      <c r="A27" s="109"/>
      <c r="B27" s="69" t="s">
        <v>82</v>
      </c>
      <c r="C27" s="67" t="s">
        <v>91</v>
      </c>
      <c r="D27" s="65" t="s">
        <v>80</v>
      </c>
      <c r="E27" s="65">
        <v>1</v>
      </c>
      <c r="F27" s="65">
        <v>8.9</v>
      </c>
      <c r="G27" s="3" t="s">
        <v>22</v>
      </c>
      <c r="H27" s="65">
        <v>8.9</v>
      </c>
    </row>
    <row r="28" spans="1:8" ht="7.5" customHeight="1">
      <c r="A28" s="88">
        <v>3</v>
      </c>
      <c r="B28" s="79" t="s">
        <v>28</v>
      </c>
      <c r="C28" s="90" t="s">
        <v>67</v>
      </c>
      <c r="D28" s="26"/>
      <c r="E28" s="26"/>
      <c r="F28" s="26"/>
      <c r="G28" s="26"/>
      <c r="H28" s="46"/>
    </row>
    <row r="29" spans="1:8" ht="16.5" customHeight="1">
      <c r="A29" s="89"/>
      <c r="B29" s="80"/>
      <c r="C29" s="91"/>
      <c r="D29" s="22" t="s">
        <v>30</v>
      </c>
      <c r="E29" s="6" t="s">
        <v>14</v>
      </c>
      <c r="F29" s="7">
        <v>19.579999999999998</v>
      </c>
      <c r="G29" s="3" t="s">
        <v>20</v>
      </c>
      <c r="H29" s="28">
        <f>F29*6.8</f>
        <v>133.14399999999998</v>
      </c>
    </row>
    <row r="30" spans="1:8" ht="16.5">
      <c r="A30" s="89"/>
      <c r="B30" s="80"/>
      <c r="C30" s="91"/>
      <c r="D30" s="22" t="s">
        <v>9</v>
      </c>
      <c r="E30" s="6" t="s">
        <v>4</v>
      </c>
      <c r="F30" s="7">
        <v>19.579999999999998</v>
      </c>
      <c r="G30" s="3" t="s">
        <v>21</v>
      </c>
      <c r="H30" s="28">
        <v>19.579999999999998</v>
      </c>
    </row>
    <row r="31" spans="1:8" ht="12.75" hidden="1" customHeight="1">
      <c r="A31" s="89"/>
      <c r="B31" s="80"/>
      <c r="C31" s="91"/>
      <c r="D31" s="21"/>
      <c r="E31" s="5"/>
      <c r="F31" s="9"/>
      <c r="G31" s="5"/>
      <c r="H31" s="47"/>
    </row>
    <row r="32" spans="1:8" ht="57" customHeight="1">
      <c r="A32" s="89"/>
      <c r="B32" s="80"/>
      <c r="C32" s="91"/>
      <c r="D32" s="55" t="s">
        <v>12</v>
      </c>
      <c r="E32" s="6" t="s">
        <v>16</v>
      </c>
      <c r="F32" s="7">
        <v>2197.23</v>
      </c>
      <c r="G32" s="3" t="s">
        <v>22</v>
      </c>
      <c r="H32" s="28">
        <f>0.029*F32</f>
        <v>63.719670000000001</v>
      </c>
    </row>
    <row r="33" spans="1:8" ht="7.5" hidden="1" customHeight="1">
      <c r="G33" s="3" t="s">
        <v>22</v>
      </c>
      <c r="H33" s="48"/>
    </row>
    <row r="34" spans="1:8" ht="0.75" hidden="1" customHeight="1">
      <c r="A34" s="10"/>
      <c r="G34" s="3" t="s">
        <v>22</v>
      </c>
      <c r="H34" s="48"/>
    </row>
    <row r="35" spans="1:8" hidden="1">
      <c r="G35" s="3" t="s">
        <v>22</v>
      </c>
      <c r="H35" s="48"/>
    </row>
    <row r="36" spans="1:8" ht="16.5" hidden="1">
      <c r="A36" s="11"/>
      <c r="G36" s="62" t="s">
        <v>22</v>
      </c>
      <c r="H36" s="48"/>
    </row>
    <row r="37" spans="1:8" ht="24.75" customHeight="1">
      <c r="B37" s="71" t="s">
        <v>82</v>
      </c>
      <c r="C37" s="24" t="s">
        <v>86</v>
      </c>
      <c r="D37" s="65"/>
      <c r="E37" s="65">
        <v>1</v>
      </c>
      <c r="F37" s="65">
        <v>8.9</v>
      </c>
      <c r="G37" s="3" t="s">
        <v>22</v>
      </c>
      <c r="H37" s="66">
        <v>8.9</v>
      </c>
    </row>
    <row r="38" spans="1:8" ht="12.75" customHeight="1">
      <c r="A38" s="12"/>
      <c r="B38" s="102" t="s">
        <v>77</v>
      </c>
      <c r="C38" s="104" t="s">
        <v>75</v>
      </c>
      <c r="D38" s="98" t="s">
        <v>40</v>
      </c>
      <c r="E38" s="95" t="s">
        <v>68</v>
      </c>
      <c r="F38" s="95">
        <v>19.579999999999998</v>
      </c>
      <c r="G38" s="98" t="s">
        <v>20</v>
      </c>
      <c r="H38" s="101">
        <f>19.58*6.8</f>
        <v>133.14399999999998</v>
      </c>
    </row>
    <row r="39" spans="1:8" ht="12.75" customHeight="1">
      <c r="A39" s="82">
        <v>4</v>
      </c>
      <c r="B39" s="103"/>
      <c r="C39" s="103"/>
      <c r="D39" s="99"/>
      <c r="E39" s="96"/>
      <c r="F39" s="96"/>
      <c r="G39" s="99"/>
      <c r="H39" s="96"/>
    </row>
    <row r="40" spans="1:8" ht="33.75" customHeight="1">
      <c r="A40" s="82"/>
      <c r="B40" s="103"/>
      <c r="C40" s="103"/>
      <c r="D40" s="100"/>
      <c r="E40" s="97"/>
      <c r="F40" s="97"/>
      <c r="G40" s="100"/>
      <c r="H40" s="97"/>
    </row>
    <row r="41" spans="1:8" ht="160.5" customHeight="1">
      <c r="A41" s="83"/>
      <c r="B41" s="75"/>
      <c r="C41" s="75"/>
      <c r="D41" s="25" t="s">
        <v>12</v>
      </c>
      <c r="E41" s="25" t="s">
        <v>41</v>
      </c>
      <c r="F41" s="51">
        <v>2355.7600000000002</v>
      </c>
      <c r="G41" s="25" t="s">
        <v>22</v>
      </c>
      <c r="H41" s="52">
        <f>0.029*F41</f>
        <v>68.317040000000006</v>
      </c>
    </row>
    <row r="42" spans="1:8" ht="39.75" customHeight="1">
      <c r="A42" s="81">
        <v>5</v>
      </c>
      <c r="B42" s="86" t="s">
        <v>73</v>
      </c>
      <c r="C42" s="86" t="s">
        <v>76</v>
      </c>
      <c r="D42" s="25" t="s">
        <v>40</v>
      </c>
      <c r="E42" s="25" t="s">
        <v>71</v>
      </c>
      <c r="F42" s="51">
        <v>19.579999999999998</v>
      </c>
      <c r="G42" s="25" t="s">
        <v>70</v>
      </c>
      <c r="H42" s="52">
        <f>3.9*19.58</f>
        <v>76.361999999999995</v>
      </c>
    </row>
    <row r="43" spans="1:8" ht="160.5" customHeight="1">
      <c r="A43" s="83"/>
      <c r="B43" s="87"/>
      <c r="C43" s="87"/>
      <c r="D43" s="25" t="s">
        <v>12</v>
      </c>
      <c r="E43" s="25" t="s">
        <v>69</v>
      </c>
      <c r="F43" s="51">
        <v>2355.7600000000002</v>
      </c>
      <c r="G43" s="25" t="s">
        <v>22</v>
      </c>
      <c r="H43" s="52">
        <f>0.029*F43</f>
        <v>68.317040000000006</v>
      </c>
    </row>
    <row r="44" spans="1:8" ht="27.75" customHeight="1">
      <c r="A44" s="59"/>
      <c r="B44" s="72" t="s">
        <v>88</v>
      </c>
      <c r="C44" s="73" t="s">
        <v>89</v>
      </c>
      <c r="D44" s="23" t="s">
        <v>80</v>
      </c>
      <c r="E44" s="7">
        <v>1</v>
      </c>
      <c r="F44" s="28">
        <v>8.9</v>
      </c>
      <c r="G44" s="3" t="s">
        <v>22</v>
      </c>
      <c r="H44" s="29">
        <v>8.9</v>
      </c>
    </row>
    <row r="45" spans="1:8" ht="90.75" customHeight="1">
      <c r="A45" s="15">
        <v>6</v>
      </c>
      <c r="B45" s="30" t="s">
        <v>34</v>
      </c>
      <c r="C45" s="4" t="s">
        <v>74</v>
      </c>
      <c r="D45" s="3" t="s">
        <v>12</v>
      </c>
      <c r="E45" s="3" t="s">
        <v>41</v>
      </c>
      <c r="F45" s="3">
        <v>2370.88</v>
      </c>
      <c r="G45" s="3" t="s">
        <v>22</v>
      </c>
      <c r="H45" s="28">
        <f>0.029*F45</f>
        <v>68.755520000000004</v>
      </c>
    </row>
    <row r="46" spans="1:8">
      <c r="A46" s="81">
        <v>7</v>
      </c>
      <c r="B46" s="13"/>
      <c r="C46" s="13"/>
      <c r="D46" s="93" t="s">
        <v>40</v>
      </c>
      <c r="E46" s="5"/>
      <c r="F46" s="5"/>
      <c r="G46" s="5"/>
      <c r="H46" s="49"/>
    </row>
    <row r="47" spans="1:8">
      <c r="A47" s="82"/>
      <c r="B47" s="92" t="s">
        <v>35</v>
      </c>
      <c r="C47" s="14"/>
      <c r="D47" s="94"/>
      <c r="E47" s="7" t="s">
        <v>42</v>
      </c>
      <c r="F47" s="3">
        <v>13.61</v>
      </c>
      <c r="G47" s="3" t="s">
        <v>20</v>
      </c>
      <c r="H47" s="28">
        <f>E47*F47</f>
        <v>53.078999999999994</v>
      </c>
    </row>
    <row r="48" spans="1:8" ht="46.5" customHeight="1">
      <c r="A48" s="83"/>
      <c r="B48" s="76"/>
      <c r="C48" s="54" t="s">
        <v>44</v>
      </c>
      <c r="D48" s="27" t="s">
        <v>12</v>
      </c>
      <c r="E48" s="7" t="s">
        <v>41</v>
      </c>
      <c r="F48" s="7">
        <v>1586.44</v>
      </c>
      <c r="G48" s="3" t="s">
        <v>22</v>
      </c>
      <c r="H48" s="28">
        <v>46</v>
      </c>
    </row>
    <row r="49" spans="1:8" ht="58.5" customHeight="1">
      <c r="A49" s="81">
        <v>8</v>
      </c>
      <c r="B49" s="16" t="s">
        <v>59</v>
      </c>
      <c r="C49" s="84" t="s">
        <v>38</v>
      </c>
      <c r="D49" s="84" t="s">
        <v>40</v>
      </c>
      <c r="E49" s="7" t="s">
        <v>42</v>
      </c>
      <c r="F49" s="6">
        <v>13.61</v>
      </c>
      <c r="G49" s="3" t="s">
        <v>20</v>
      </c>
      <c r="H49" s="50">
        <f>E49*F49</f>
        <v>53.078999999999994</v>
      </c>
    </row>
    <row r="50" spans="1:8" ht="16.5" customHeight="1">
      <c r="A50" s="83"/>
      <c r="B50" s="17" t="s">
        <v>36</v>
      </c>
      <c r="C50" s="85"/>
      <c r="D50" s="85"/>
      <c r="E50" s="5"/>
      <c r="F50" s="5"/>
      <c r="G50" s="5"/>
      <c r="H50" s="49"/>
    </row>
    <row r="51" spans="1:8" ht="60.75" customHeight="1">
      <c r="A51" s="81">
        <v>9</v>
      </c>
      <c r="B51" s="53" t="s">
        <v>60</v>
      </c>
      <c r="C51" s="84" t="s">
        <v>39</v>
      </c>
      <c r="D51" s="84" t="s">
        <v>40</v>
      </c>
      <c r="E51" s="6" t="s">
        <v>42</v>
      </c>
      <c r="F51" s="6">
        <v>19.579999999999998</v>
      </c>
      <c r="G51" s="3" t="s">
        <v>20</v>
      </c>
      <c r="H51" s="50">
        <f>3.9*F51</f>
        <v>76.361999999999995</v>
      </c>
    </row>
    <row r="52" spans="1:8" ht="57" customHeight="1">
      <c r="A52" s="83"/>
      <c r="B52" s="17" t="s">
        <v>36</v>
      </c>
      <c r="C52" s="85"/>
      <c r="D52" s="85"/>
      <c r="E52" s="5"/>
      <c r="F52" s="5"/>
      <c r="G52" s="5"/>
      <c r="H52" s="49"/>
    </row>
    <row r="53" spans="1:8">
      <c r="A53" s="81">
        <v>10</v>
      </c>
      <c r="B53" s="74" t="s">
        <v>47</v>
      </c>
      <c r="C53" s="92" t="s">
        <v>84</v>
      </c>
      <c r="D53" s="3" t="s">
        <v>40</v>
      </c>
      <c r="E53" s="7" t="s">
        <v>49</v>
      </c>
      <c r="F53" s="7">
        <v>19.579999999999998</v>
      </c>
      <c r="G53" s="3" t="s">
        <v>20</v>
      </c>
      <c r="H53" s="29">
        <f>3.3*F53</f>
        <v>64.61399999999999</v>
      </c>
    </row>
    <row r="54" spans="1:8" ht="51" customHeight="1">
      <c r="A54" s="82"/>
      <c r="B54" s="76"/>
      <c r="C54" s="76"/>
      <c r="D54" s="23" t="s">
        <v>12</v>
      </c>
      <c r="E54" s="7" t="s">
        <v>16</v>
      </c>
      <c r="F54" s="28">
        <v>2197.23</v>
      </c>
      <c r="G54" s="3" t="s">
        <v>22</v>
      </c>
      <c r="H54" s="29">
        <f>0.029*F54</f>
        <v>63.719670000000001</v>
      </c>
    </row>
    <row r="55" spans="1:8" ht="24" customHeight="1">
      <c r="A55" s="83"/>
      <c r="B55" s="70" t="s">
        <v>82</v>
      </c>
      <c r="C55" s="58" t="s">
        <v>83</v>
      </c>
      <c r="D55" s="23" t="s">
        <v>80</v>
      </c>
      <c r="E55" s="7">
        <v>1</v>
      </c>
      <c r="F55" s="28">
        <v>8.9</v>
      </c>
      <c r="G55" s="3" t="s">
        <v>22</v>
      </c>
      <c r="H55" s="29">
        <v>8.9</v>
      </c>
    </row>
    <row r="56" spans="1:8" ht="12.75" customHeight="1">
      <c r="A56" s="81">
        <v>11</v>
      </c>
      <c r="B56" s="74" t="s">
        <v>37</v>
      </c>
      <c r="C56" s="74" t="s">
        <v>48</v>
      </c>
      <c r="D56" s="3" t="s">
        <v>40</v>
      </c>
      <c r="E56" s="7" t="s">
        <v>43</v>
      </c>
      <c r="F56" s="7">
        <v>19.579999999999998</v>
      </c>
      <c r="G56" s="3" t="s">
        <v>20</v>
      </c>
      <c r="H56" s="28">
        <f>1.2*F56</f>
        <v>23.495999999999999</v>
      </c>
    </row>
    <row r="57" spans="1:8" ht="24.75" customHeight="1">
      <c r="A57" s="82"/>
      <c r="B57" s="75"/>
      <c r="C57" s="76"/>
      <c r="D57" s="23" t="s">
        <v>12</v>
      </c>
      <c r="E57" s="7" t="s">
        <v>16</v>
      </c>
      <c r="F57" s="7">
        <v>2197.23</v>
      </c>
      <c r="G57" s="3" t="s">
        <v>22</v>
      </c>
      <c r="H57" s="28">
        <f>0.029*F57</f>
        <v>63.719670000000001</v>
      </c>
    </row>
    <row r="58" spans="1:8" ht="34.5" customHeight="1">
      <c r="A58" s="83"/>
      <c r="B58" s="68" t="s">
        <v>82</v>
      </c>
      <c r="C58" s="60" t="s">
        <v>87</v>
      </c>
      <c r="D58" s="23" t="s">
        <v>82</v>
      </c>
      <c r="E58" s="7">
        <v>1</v>
      </c>
      <c r="F58" s="28">
        <v>8.9</v>
      </c>
      <c r="G58" s="3" t="s">
        <v>22</v>
      </c>
      <c r="H58" s="28">
        <v>8.9</v>
      </c>
    </row>
    <row r="59" spans="1:8" ht="27" customHeight="1">
      <c r="A59" s="15">
        <v>12</v>
      </c>
      <c r="B59" s="8" t="s">
        <v>50</v>
      </c>
      <c r="C59" s="24" t="s">
        <v>65</v>
      </c>
      <c r="D59" s="6" t="s">
        <v>40</v>
      </c>
      <c r="E59" s="7" t="s">
        <v>43</v>
      </c>
      <c r="F59" s="7">
        <v>19.579999999999998</v>
      </c>
      <c r="G59" s="3" t="s">
        <v>20</v>
      </c>
      <c r="H59" s="28">
        <f>1.2*F59</f>
        <v>23.495999999999999</v>
      </c>
    </row>
    <row r="61" spans="1:8">
      <c r="A61" s="10"/>
    </row>
    <row r="63" spans="1:8" ht="14.25">
      <c r="A63" s="18"/>
    </row>
  </sheetData>
  <mergeCells count="47">
    <mergeCell ref="F3:H3"/>
    <mergeCell ref="A5:H5"/>
    <mergeCell ref="A6:H6"/>
    <mergeCell ref="A7:H7"/>
    <mergeCell ref="A9:A10"/>
    <mergeCell ref="B9:B10"/>
    <mergeCell ref="C9:C10"/>
    <mergeCell ref="D9:D10"/>
    <mergeCell ref="E9:E10"/>
    <mergeCell ref="F9:F10"/>
    <mergeCell ref="G9:H9"/>
    <mergeCell ref="A12:A15"/>
    <mergeCell ref="B12:B15"/>
    <mergeCell ref="C12:C15"/>
    <mergeCell ref="A17:A27"/>
    <mergeCell ref="C17:H17"/>
    <mergeCell ref="E38:E40"/>
    <mergeCell ref="F38:F40"/>
    <mergeCell ref="G38:G40"/>
    <mergeCell ref="H38:H40"/>
    <mergeCell ref="A39:A41"/>
    <mergeCell ref="B38:B41"/>
    <mergeCell ref="C38:C41"/>
    <mergeCell ref="D38:D40"/>
    <mergeCell ref="D51:D52"/>
    <mergeCell ref="B53:B54"/>
    <mergeCell ref="C53:C54"/>
    <mergeCell ref="A46:A48"/>
    <mergeCell ref="D46:D47"/>
    <mergeCell ref="B47:B48"/>
    <mergeCell ref="A49:A50"/>
    <mergeCell ref="C49:C50"/>
    <mergeCell ref="D49:D50"/>
    <mergeCell ref="B56:B57"/>
    <mergeCell ref="C56:C57"/>
    <mergeCell ref="C18:C26"/>
    <mergeCell ref="B17:B26"/>
    <mergeCell ref="A56:A58"/>
    <mergeCell ref="A53:A55"/>
    <mergeCell ref="A51:A52"/>
    <mergeCell ref="C51:C52"/>
    <mergeCell ref="A42:A43"/>
    <mergeCell ref="B42:B43"/>
    <mergeCell ref="C42:C43"/>
    <mergeCell ref="A28:A32"/>
    <mergeCell ref="B28:B32"/>
    <mergeCell ref="C28:C32"/>
  </mergeCell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opLeftCell="A7" zoomScale="150" workbookViewId="0">
      <selection activeCell="L26" sqref="L26"/>
    </sheetView>
  </sheetViews>
  <sheetFormatPr defaultRowHeight="12.75"/>
  <cols>
    <col min="1" max="1" width="4" customWidth="1"/>
    <col min="2" max="2" width="14.85546875" customWidth="1"/>
    <col min="3" max="3" width="13.140625" customWidth="1"/>
    <col min="4" max="4" width="20" customWidth="1"/>
    <col min="5" max="5" width="9.85546875" customWidth="1"/>
    <col min="6" max="6" width="8.42578125" customWidth="1"/>
    <col min="7" max="7" width="7.5703125" customWidth="1"/>
    <col min="8" max="8" width="8.5703125" customWidth="1"/>
  </cols>
  <sheetData>
    <row r="1" spans="1:10">
      <c r="F1" s="1" t="s">
        <v>0</v>
      </c>
    </row>
    <row r="2" spans="1:10">
      <c r="A2" s="1"/>
      <c r="F2" s="1" t="s">
        <v>61</v>
      </c>
    </row>
    <row r="3" spans="1:10">
      <c r="A3" s="1"/>
      <c r="F3" s="113" t="s">
        <v>79</v>
      </c>
      <c r="G3" s="113"/>
      <c r="H3" s="113"/>
    </row>
    <row r="5" spans="1:10">
      <c r="A5" s="114" t="s">
        <v>1</v>
      </c>
      <c r="B5" s="114"/>
      <c r="C5" s="114"/>
      <c r="D5" s="114"/>
      <c r="E5" s="114"/>
      <c r="F5" s="114"/>
      <c r="G5" s="114"/>
      <c r="H5" s="114"/>
    </row>
    <row r="6" spans="1:10">
      <c r="A6" s="114" t="s">
        <v>2</v>
      </c>
      <c r="B6" s="114"/>
      <c r="C6" s="114"/>
      <c r="D6" s="114"/>
      <c r="E6" s="114"/>
      <c r="F6" s="114"/>
      <c r="G6" s="114"/>
      <c r="H6" s="114"/>
    </row>
    <row r="7" spans="1:10">
      <c r="A7" s="114" t="s">
        <v>78</v>
      </c>
      <c r="B7" s="114"/>
      <c r="C7" s="114"/>
      <c r="D7" s="114"/>
      <c r="E7" s="114"/>
      <c r="F7" s="114"/>
      <c r="G7" s="114"/>
      <c r="H7" s="114"/>
    </row>
    <row r="9" spans="1:10">
      <c r="A9" s="104" t="s">
        <v>3</v>
      </c>
      <c r="B9" s="74" t="s">
        <v>5</v>
      </c>
      <c r="C9" s="116" t="s">
        <v>6</v>
      </c>
      <c r="D9" s="118" t="s">
        <v>7</v>
      </c>
      <c r="E9" s="74" t="s">
        <v>13</v>
      </c>
      <c r="F9" s="120" t="s">
        <v>45</v>
      </c>
      <c r="G9" s="122" t="s">
        <v>18</v>
      </c>
      <c r="H9" s="123"/>
    </row>
    <row r="10" spans="1:10">
      <c r="A10" s="115"/>
      <c r="B10" s="76"/>
      <c r="C10" s="117"/>
      <c r="D10" s="119"/>
      <c r="E10" s="76"/>
      <c r="F10" s="121"/>
      <c r="G10" s="3" t="s">
        <v>19</v>
      </c>
      <c r="H10" s="4" t="s">
        <v>25</v>
      </c>
    </row>
    <row r="11" spans="1:10" hidden="1"/>
    <row r="12" spans="1:10" ht="16.5">
      <c r="A12" s="88">
        <v>1</v>
      </c>
      <c r="B12" s="102" t="s">
        <v>64</v>
      </c>
      <c r="C12" s="106" t="s">
        <v>62</v>
      </c>
      <c r="D12" s="4" t="s">
        <v>30</v>
      </c>
      <c r="E12" s="6" t="s">
        <v>53</v>
      </c>
      <c r="F12" s="7">
        <v>19.579999999999998</v>
      </c>
      <c r="G12" s="3" t="s">
        <v>20</v>
      </c>
      <c r="H12" s="28">
        <f>F12*6.8</f>
        <v>133.14399999999998</v>
      </c>
      <c r="J12" t="s">
        <v>72</v>
      </c>
    </row>
    <row r="13" spans="1:10" ht="16.5">
      <c r="A13" s="89"/>
      <c r="B13" s="105"/>
      <c r="C13" s="107"/>
      <c r="D13" s="4" t="s">
        <v>31</v>
      </c>
      <c r="E13" s="6" t="s">
        <v>4</v>
      </c>
      <c r="F13" s="7">
        <v>19.579999999999998</v>
      </c>
      <c r="G13" s="3" t="s">
        <v>21</v>
      </c>
      <c r="H13" s="28">
        <v>19.579999999999998</v>
      </c>
    </row>
    <row r="14" spans="1:10">
      <c r="A14" s="89"/>
      <c r="B14" s="105"/>
      <c r="C14" s="107"/>
      <c r="D14" s="3" t="s">
        <v>10</v>
      </c>
      <c r="E14" s="6" t="s">
        <v>14</v>
      </c>
      <c r="F14" s="7" t="s">
        <v>17</v>
      </c>
      <c r="G14" s="3" t="s">
        <v>23</v>
      </c>
      <c r="H14" s="28" t="s">
        <v>26</v>
      </c>
    </row>
    <row r="15" spans="1:10" ht="16.5">
      <c r="A15" s="89"/>
      <c r="B15" s="105"/>
      <c r="C15" s="107"/>
      <c r="D15" s="4" t="s">
        <v>11</v>
      </c>
      <c r="E15" s="6" t="s">
        <v>4</v>
      </c>
      <c r="F15" s="7" t="s">
        <v>17</v>
      </c>
      <c r="G15" s="3" t="s">
        <v>24</v>
      </c>
      <c r="H15" s="28" t="s">
        <v>17</v>
      </c>
    </row>
    <row r="16" spans="1:10" ht="17.25" hidden="1" customHeight="1">
      <c r="A16" s="89"/>
      <c r="B16" s="105"/>
      <c r="C16" s="107"/>
      <c r="D16" s="3"/>
      <c r="E16" s="8"/>
      <c r="F16" s="7"/>
      <c r="G16" s="3"/>
      <c r="H16" s="28"/>
    </row>
    <row r="17" spans="1:8" ht="18.75" customHeight="1">
      <c r="A17" s="89"/>
      <c r="B17" s="105"/>
      <c r="C17" s="107"/>
      <c r="D17" s="3" t="s">
        <v>12</v>
      </c>
      <c r="E17" s="6" t="s">
        <v>16</v>
      </c>
      <c r="F17" s="7">
        <v>2224.2199999999998</v>
      </c>
      <c r="G17" s="3" t="s">
        <v>22</v>
      </c>
      <c r="H17" s="28">
        <f>0.029*F17</f>
        <v>64.502380000000002</v>
      </c>
    </row>
    <row r="18" spans="1:8">
      <c r="A18" s="108">
        <v>2</v>
      </c>
      <c r="B18" s="79" t="s">
        <v>27</v>
      </c>
      <c r="C18" s="110" t="s">
        <v>29</v>
      </c>
      <c r="D18" s="111"/>
      <c r="E18" s="111"/>
      <c r="F18" s="111"/>
      <c r="G18" s="111"/>
      <c r="H18" s="112"/>
    </row>
    <row r="19" spans="1:8" ht="16.5">
      <c r="A19" s="109"/>
      <c r="B19" s="80"/>
      <c r="C19" s="124" t="s">
        <v>66</v>
      </c>
      <c r="D19" s="4" t="s">
        <v>8</v>
      </c>
      <c r="E19" s="6" t="s">
        <v>51</v>
      </c>
      <c r="F19" s="7">
        <v>19.579999999999998</v>
      </c>
      <c r="G19" s="3" t="s">
        <v>33</v>
      </c>
      <c r="H19" s="28">
        <f>4.4*19.58</f>
        <v>86.152000000000001</v>
      </c>
    </row>
    <row r="20" spans="1:8" ht="17.25" thickBot="1">
      <c r="A20" s="109"/>
      <c r="B20" s="80"/>
      <c r="C20" s="125"/>
      <c r="D20" s="4" t="s">
        <v>32</v>
      </c>
      <c r="E20" s="6" t="s">
        <v>4</v>
      </c>
      <c r="F20" s="7">
        <v>19.579999999999998</v>
      </c>
      <c r="G20" s="3" t="s">
        <v>21</v>
      </c>
      <c r="H20" s="28">
        <v>19.579999999999998</v>
      </c>
    </row>
    <row r="21" spans="1:8" ht="30" customHeight="1">
      <c r="A21" s="109"/>
      <c r="B21" s="80"/>
      <c r="C21" s="126"/>
      <c r="D21" s="33" t="s">
        <v>56</v>
      </c>
      <c r="E21" s="40"/>
      <c r="F21" s="34"/>
      <c r="G21" s="35"/>
      <c r="H21" s="43"/>
    </row>
    <row r="22" spans="1:8" ht="16.5" customHeight="1">
      <c r="A22" s="109"/>
      <c r="B22" s="80"/>
      <c r="C22" s="126"/>
      <c r="D22" s="41" t="s">
        <v>54</v>
      </c>
      <c r="E22" s="31" t="s">
        <v>52</v>
      </c>
      <c r="F22" s="7">
        <v>19.579999999999998</v>
      </c>
      <c r="G22" s="3" t="s">
        <v>22</v>
      </c>
      <c r="H22" s="44">
        <f>F22*2.4</f>
        <v>46.991999999999997</v>
      </c>
    </row>
    <row r="23" spans="1:8" ht="17.25" thickBot="1">
      <c r="A23" s="109"/>
      <c r="B23" s="80"/>
      <c r="C23" s="126"/>
      <c r="D23" s="42" t="s">
        <v>55</v>
      </c>
      <c r="E23" s="37" t="s">
        <v>46</v>
      </c>
      <c r="F23" s="38">
        <v>3991.13</v>
      </c>
      <c r="G23" s="39" t="s">
        <v>33</v>
      </c>
      <c r="H23" s="45">
        <f>F23*0.11071</f>
        <v>441.85800230000001</v>
      </c>
    </row>
    <row r="24" spans="1:8" ht="24.75">
      <c r="A24" s="109"/>
      <c r="B24" s="80"/>
      <c r="C24" s="126"/>
      <c r="D24" s="33" t="s">
        <v>57</v>
      </c>
      <c r="E24" s="40"/>
      <c r="F24" s="34"/>
      <c r="G24" s="35"/>
      <c r="H24" s="43"/>
    </row>
    <row r="25" spans="1:8">
      <c r="A25" s="109"/>
      <c r="B25" s="80"/>
      <c r="C25" s="126"/>
      <c r="D25" s="41" t="s">
        <v>54</v>
      </c>
      <c r="E25" s="8">
        <v>1</v>
      </c>
      <c r="F25" s="7">
        <v>19.579999999999998</v>
      </c>
      <c r="G25" s="3" t="s">
        <v>24</v>
      </c>
      <c r="H25" s="44">
        <v>19.579999999999998</v>
      </c>
    </row>
    <row r="26" spans="1:8" ht="17.25" thickBot="1">
      <c r="A26" s="109"/>
      <c r="B26" s="80"/>
      <c r="C26" s="126"/>
      <c r="D26" s="36" t="s">
        <v>58</v>
      </c>
      <c r="E26" s="37" t="s">
        <v>15</v>
      </c>
      <c r="F26" s="38">
        <v>3991.13</v>
      </c>
      <c r="G26" s="39" t="s">
        <v>21</v>
      </c>
      <c r="H26" s="45">
        <f>F26*0.04613</f>
        <v>184.11082690000001</v>
      </c>
    </row>
    <row r="27" spans="1:8">
      <c r="A27" s="109"/>
      <c r="B27" s="80"/>
      <c r="C27" s="125"/>
      <c r="D27" s="32" t="s">
        <v>12</v>
      </c>
      <c r="E27" s="6" t="s">
        <v>16</v>
      </c>
      <c r="F27" s="7">
        <v>2054.63</v>
      </c>
      <c r="G27" s="3" t="s">
        <v>22</v>
      </c>
      <c r="H27" s="28">
        <f>F27*0.029</f>
        <v>59.584270000000004</v>
      </c>
    </row>
    <row r="28" spans="1:8" hidden="1">
      <c r="A28" s="88">
        <v>3</v>
      </c>
      <c r="B28" s="79" t="s">
        <v>28</v>
      </c>
      <c r="C28" s="90" t="s">
        <v>67</v>
      </c>
      <c r="D28" s="26"/>
      <c r="E28" s="26"/>
      <c r="F28" s="26"/>
      <c r="G28" s="26"/>
      <c r="H28" s="46"/>
    </row>
    <row r="29" spans="1:8" ht="16.5" customHeight="1">
      <c r="A29" s="89"/>
      <c r="B29" s="80"/>
      <c r="C29" s="91"/>
      <c r="D29" s="22" t="s">
        <v>30</v>
      </c>
      <c r="E29" s="6" t="s">
        <v>14</v>
      </c>
      <c r="F29" s="7">
        <v>19.579999999999998</v>
      </c>
      <c r="G29" s="3" t="s">
        <v>20</v>
      </c>
      <c r="H29" s="28">
        <f>F29*6.8</f>
        <v>133.14399999999998</v>
      </c>
    </row>
    <row r="30" spans="1:8" ht="16.5">
      <c r="A30" s="89"/>
      <c r="B30" s="80"/>
      <c r="C30" s="91"/>
      <c r="D30" s="22" t="s">
        <v>9</v>
      </c>
      <c r="E30" s="6" t="s">
        <v>4</v>
      </c>
      <c r="F30" s="7">
        <v>19.579999999999998</v>
      </c>
      <c r="G30" s="3" t="s">
        <v>21</v>
      </c>
      <c r="H30" s="28">
        <v>19.579999999999998</v>
      </c>
    </row>
    <row r="31" spans="1:8" hidden="1">
      <c r="A31" s="89"/>
      <c r="B31" s="80"/>
      <c r="C31" s="91"/>
      <c r="D31" s="21"/>
      <c r="E31" s="5"/>
      <c r="F31" s="9"/>
      <c r="G31" s="5"/>
      <c r="H31" s="47"/>
    </row>
    <row r="32" spans="1:8" ht="58.5" customHeight="1">
      <c r="A32" s="89"/>
      <c r="B32" s="80"/>
      <c r="C32" s="91"/>
      <c r="D32" s="2" t="s">
        <v>12</v>
      </c>
      <c r="E32" s="6" t="s">
        <v>16</v>
      </c>
      <c r="F32" s="7">
        <v>2197.23</v>
      </c>
      <c r="G32" s="3" t="s">
        <v>22</v>
      </c>
      <c r="H32" s="28">
        <f>0.029*F32</f>
        <v>63.719670000000001</v>
      </c>
    </row>
    <row r="33" spans="1:8" ht="7.5" hidden="1" customHeight="1">
      <c r="H33" s="48"/>
    </row>
    <row r="34" spans="1:8" ht="0.75" hidden="1" customHeight="1">
      <c r="A34" s="10"/>
      <c r="H34" s="48"/>
    </row>
    <row r="35" spans="1:8" hidden="1">
      <c r="H35" s="48"/>
    </row>
    <row r="36" spans="1:8" ht="16.5" hidden="1">
      <c r="A36" s="11"/>
      <c r="H36" s="48"/>
    </row>
    <row r="37" spans="1:8" hidden="1">
      <c r="H37" s="48"/>
    </row>
    <row r="38" spans="1:8" ht="12.75" customHeight="1">
      <c r="A38" s="12"/>
      <c r="B38" s="102" t="s">
        <v>77</v>
      </c>
      <c r="C38" s="104" t="s">
        <v>75</v>
      </c>
      <c r="D38" s="98" t="s">
        <v>40</v>
      </c>
      <c r="E38" s="95" t="s">
        <v>68</v>
      </c>
      <c r="F38" s="95">
        <v>19.579999999999998</v>
      </c>
      <c r="G38" s="98" t="s">
        <v>20</v>
      </c>
      <c r="H38" s="101">
        <f>19.58*6.8</f>
        <v>133.14399999999998</v>
      </c>
    </row>
    <row r="39" spans="1:8" ht="12.75" customHeight="1">
      <c r="A39" s="82">
        <v>4</v>
      </c>
      <c r="B39" s="103"/>
      <c r="C39" s="103"/>
      <c r="D39" s="99"/>
      <c r="E39" s="96"/>
      <c r="F39" s="96"/>
      <c r="G39" s="99"/>
      <c r="H39" s="96"/>
    </row>
    <row r="40" spans="1:8" ht="33.75" customHeight="1">
      <c r="A40" s="82"/>
      <c r="B40" s="103"/>
      <c r="C40" s="103"/>
      <c r="D40" s="100"/>
      <c r="E40" s="97"/>
      <c r="F40" s="97"/>
      <c r="G40" s="100"/>
      <c r="H40" s="97"/>
    </row>
    <row r="41" spans="1:8" ht="160.5" customHeight="1">
      <c r="A41" s="83"/>
      <c r="B41" s="75"/>
      <c r="C41" s="75"/>
      <c r="D41" s="25" t="s">
        <v>12</v>
      </c>
      <c r="E41" s="25" t="s">
        <v>41</v>
      </c>
      <c r="F41" s="51">
        <v>2355.7600000000002</v>
      </c>
      <c r="G41" s="25" t="s">
        <v>22</v>
      </c>
      <c r="H41" s="52">
        <f>0.029*F41</f>
        <v>68.317040000000006</v>
      </c>
    </row>
    <row r="42" spans="1:8" ht="39.75" customHeight="1">
      <c r="A42" s="81">
        <v>5</v>
      </c>
      <c r="B42" s="86" t="s">
        <v>73</v>
      </c>
      <c r="C42" s="86" t="s">
        <v>76</v>
      </c>
      <c r="D42" s="25" t="s">
        <v>40</v>
      </c>
      <c r="E42" s="25" t="s">
        <v>71</v>
      </c>
      <c r="F42" s="51">
        <v>19.579999999999998</v>
      </c>
      <c r="G42" s="25" t="s">
        <v>70</v>
      </c>
      <c r="H42" s="52">
        <f>3.9*19.58</f>
        <v>76.361999999999995</v>
      </c>
    </row>
    <row r="43" spans="1:8" ht="160.5" customHeight="1">
      <c r="A43" s="83"/>
      <c r="B43" s="87"/>
      <c r="C43" s="87"/>
      <c r="D43" s="25" t="s">
        <v>12</v>
      </c>
      <c r="E43" s="25" t="s">
        <v>69</v>
      </c>
      <c r="F43" s="51">
        <v>2355.7600000000002</v>
      </c>
      <c r="G43" s="25" t="s">
        <v>22</v>
      </c>
      <c r="H43" s="52">
        <f>0.029*F43</f>
        <v>68.317040000000006</v>
      </c>
    </row>
    <row r="44" spans="1:8" ht="90.75" customHeight="1">
      <c r="A44" s="15">
        <v>6</v>
      </c>
      <c r="B44" s="30" t="s">
        <v>34</v>
      </c>
      <c r="C44" s="4" t="s">
        <v>74</v>
      </c>
      <c r="D44" s="3" t="s">
        <v>12</v>
      </c>
      <c r="E44" s="3" t="s">
        <v>41</v>
      </c>
      <c r="F44" s="3">
        <v>2370.88</v>
      </c>
      <c r="G44" s="3" t="s">
        <v>22</v>
      </c>
      <c r="H44" s="28">
        <f>0.029*F44</f>
        <v>68.755520000000004</v>
      </c>
    </row>
    <row r="45" spans="1:8">
      <c r="A45" s="81">
        <v>7</v>
      </c>
      <c r="B45" s="13"/>
      <c r="C45" s="13"/>
      <c r="D45" s="93" t="s">
        <v>40</v>
      </c>
      <c r="E45" s="5"/>
      <c r="F45" s="5"/>
      <c r="G45" s="5"/>
      <c r="H45" s="49"/>
    </row>
    <row r="46" spans="1:8">
      <c r="A46" s="82"/>
      <c r="B46" s="92" t="s">
        <v>35</v>
      </c>
      <c r="C46" s="14"/>
      <c r="D46" s="94"/>
      <c r="E46" s="7" t="s">
        <v>42</v>
      </c>
      <c r="F46" s="3">
        <v>13.61</v>
      </c>
      <c r="G46" s="3" t="s">
        <v>20</v>
      </c>
      <c r="H46" s="28">
        <f>E46*F46</f>
        <v>53.078999999999994</v>
      </c>
    </row>
    <row r="47" spans="1:8" ht="46.5" customHeight="1">
      <c r="A47" s="83"/>
      <c r="B47" s="76"/>
      <c r="C47" s="20" t="s">
        <v>44</v>
      </c>
      <c r="D47" s="27" t="s">
        <v>12</v>
      </c>
      <c r="E47" s="7" t="s">
        <v>41</v>
      </c>
      <c r="F47" s="7">
        <v>1586.44</v>
      </c>
      <c r="G47" s="3" t="s">
        <v>22</v>
      </c>
      <c r="H47" s="28">
        <v>46</v>
      </c>
    </row>
    <row r="48" spans="1:8" ht="58.5" customHeight="1">
      <c r="A48" s="81">
        <v>8</v>
      </c>
      <c r="B48" s="16" t="s">
        <v>59</v>
      </c>
      <c r="C48" s="84" t="s">
        <v>38</v>
      </c>
      <c r="D48" s="84" t="s">
        <v>40</v>
      </c>
      <c r="E48" s="7" t="s">
        <v>42</v>
      </c>
      <c r="F48" s="6">
        <v>13.61</v>
      </c>
      <c r="G48" s="3" t="s">
        <v>20</v>
      </c>
      <c r="H48" s="50">
        <f>E48*F48</f>
        <v>53.078999999999994</v>
      </c>
    </row>
    <row r="49" spans="1:8" ht="16.5" customHeight="1">
      <c r="A49" s="83"/>
      <c r="B49" s="17" t="s">
        <v>36</v>
      </c>
      <c r="C49" s="85"/>
      <c r="D49" s="85"/>
      <c r="E49" s="5"/>
      <c r="F49" s="5"/>
      <c r="G49" s="5"/>
      <c r="H49" s="49"/>
    </row>
    <row r="50" spans="1:8" ht="60.75" customHeight="1">
      <c r="A50" s="81">
        <v>9</v>
      </c>
      <c r="B50" s="19" t="s">
        <v>60</v>
      </c>
      <c r="C50" s="84" t="s">
        <v>39</v>
      </c>
      <c r="D50" s="84" t="s">
        <v>40</v>
      </c>
      <c r="E50" s="6" t="s">
        <v>42</v>
      </c>
      <c r="F50" s="6">
        <v>19.579999999999998</v>
      </c>
      <c r="G50" s="3" t="s">
        <v>20</v>
      </c>
      <c r="H50" s="50">
        <f>3.9*F50</f>
        <v>76.361999999999995</v>
      </c>
    </row>
    <row r="51" spans="1:8" ht="57" customHeight="1">
      <c r="A51" s="83"/>
      <c r="B51" s="17" t="s">
        <v>36</v>
      </c>
      <c r="C51" s="85"/>
      <c r="D51" s="85"/>
      <c r="E51" s="5"/>
      <c r="F51" s="5"/>
      <c r="G51" s="5"/>
      <c r="H51" s="49"/>
    </row>
    <row r="52" spans="1:8">
      <c r="A52" s="81">
        <v>10</v>
      </c>
      <c r="B52" s="74" t="s">
        <v>47</v>
      </c>
      <c r="C52" s="92" t="s">
        <v>63</v>
      </c>
      <c r="D52" s="3" t="s">
        <v>40</v>
      </c>
      <c r="E52" s="7" t="s">
        <v>49</v>
      </c>
      <c r="F52" s="7">
        <v>19.579999999999998</v>
      </c>
      <c r="G52" s="3" t="s">
        <v>20</v>
      </c>
      <c r="H52" s="29">
        <f>3.3*F52</f>
        <v>64.61399999999999</v>
      </c>
    </row>
    <row r="53" spans="1:8" ht="51" customHeight="1">
      <c r="A53" s="83"/>
      <c r="B53" s="76"/>
      <c r="C53" s="76"/>
      <c r="D53" s="23" t="s">
        <v>12</v>
      </c>
      <c r="E53" s="7" t="s">
        <v>16</v>
      </c>
      <c r="F53" s="28">
        <v>2197.23</v>
      </c>
      <c r="G53" s="3" t="s">
        <v>22</v>
      </c>
      <c r="H53" s="29">
        <f>0.029*F53</f>
        <v>63.719670000000001</v>
      </c>
    </row>
    <row r="54" spans="1:8">
      <c r="A54" s="81">
        <v>11</v>
      </c>
      <c r="B54" s="74" t="s">
        <v>37</v>
      </c>
      <c r="C54" s="92" t="s">
        <v>48</v>
      </c>
      <c r="D54" s="3" t="s">
        <v>40</v>
      </c>
      <c r="E54" s="7" t="s">
        <v>43</v>
      </c>
      <c r="F54" s="7">
        <v>19.579999999999998</v>
      </c>
      <c r="G54" s="3" t="s">
        <v>20</v>
      </c>
      <c r="H54" s="28">
        <f>1.2*F54</f>
        <v>23.495999999999999</v>
      </c>
    </row>
    <row r="55" spans="1:8" ht="24.75" customHeight="1">
      <c r="A55" s="83"/>
      <c r="B55" s="76"/>
      <c r="C55" s="76"/>
      <c r="D55" s="23" t="s">
        <v>12</v>
      </c>
      <c r="E55" s="7" t="s">
        <v>16</v>
      </c>
      <c r="F55" s="7">
        <v>2197.23</v>
      </c>
      <c r="G55" s="3" t="s">
        <v>22</v>
      </c>
      <c r="H55" s="28">
        <f>0.029*F55</f>
        <v>63.719670000000001</v>
      </c>
    </row>
    <row r="56" spans="1:8" ht="27" customHeight="1">
      <c r="A56" s="15">
        <v>12</v>
      </c>
      <c r="B56" s="8" t="s">
        <v>50</v>
      </c>
      <c r="C56" s="24" t="s">
        <v>65</v>
      </c>
      <c r="D56" s="6" t="s">
        <v>40</v>
      </c>
      <c r="E56" s="7" t="s">
        <v>43</v>
      </c>
      <c r="F56" s="7">
        <v>19.579999999999998</v>
      </c>
      <c r="G56" s="3" t="s">
        <v>20</v>
      </c>
      <c r="H56" s="28">
        <f>1.2*F56</f>
        <v>23.495999999999999</v>
      </c>
    </row>
    <row r="58" spans="1:8">
      <c r="A58" s="10"/>
    </row>
    <row r="60" spans="1:8" ht="14.25">
      <c r="A60" s="18"/>
    </row>
  </sheetData>
  <mergeCells count="47">
    <mergeCell ref="G38:G40"/>
    <mergeCell ref="H38:H40"/>
    <mergeCell ref="C38:C41"/>
    <mergeCell ref="B42:B43"/>
    <mergeCell ref="C42:C43"/>
    <mergeCell ref="B38:B41"/>
    <mergeCell ref="D38:D40"/>
    <mergeCell ref="E38:E40"/>
    <mergeCell ref="F38:F40"/>
    <mergeCell ref="F3:H3"/>
    <mergeCell ref="A39:A41"/>
    <mergeCell ref="A48:A49"/>
    <mergeCell ref="A45:A47"/>
    <mergeCell ref="C18:H18"/>
    <mergeCell ref="C19:C27"/>
    <mergeCell ref="A12:A17"/>
    <mergeCell ref="B12:B17"/>
    <mergeCell ref="C12:C17"/>
    <mergeCell ref="A18:A27"/>
    <mergeCell ref="B18:B27"/>
    <mergeCell ref="C48:C49"/>
    <mergeCell ref="A5:H5"/>
    <mergeCell ref="A6:H6"/>
    <mergeCell ref="A7:H7"/>
    <mergeCell ref="E9:E10"/>
    <mergeCell ref="A54:A55"/>
    <mergeCell ref="B54:B55"/>
    <mergeCell ref="C54:C55"/>
    <mergeCell ref="C50:C51"/>
    <mergeCell ref="A52:A53"/>
    <mergeCell ref="B52:B53"/>
    <mergeCell ref="C52:C53"/>
    <mergeCell ref="D50:D51"/>
    <mergeCell ref="A28:A32"/>
    <mergeCell ref="B28:B32"/>
    <mergeCell ref="D45:D46"/>
    <mergeCell ref="B46:B47"/>
    <mergeCell ref="C28:C32"/>
    <mergeCell ref="D48:D49"/>
    <mergeCell ref="A42:A43"/>
    <mergeCell ref="A50:A51"/>
    <mergeCell ref="A9:A10"/>
    <mergeCell ref="F9:F10"/>
    <mergeCell ref="G9:H9"/>
    <mergeCell ref="D9:D10"/>
    <mergeCell ref="B9:B10"/>
    <mergeCell ref="C9:C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Телухова Марина</dc:creator>
  <cp:keywords/>
  <dc:description/>
  <cp:lastModifiedBy>RePack by SPecialiST</cp:lastModifiedBy>
  <cp:lastPrinted>2017-03-10T03:02:37Z</cp:lastPrinted>
  <dcterms:created xsi:type="dcterms:W3CDTF">2013-04-11T05:35:37Z</dcterms:created>
  <dcterms:modified xsi:type="dcterms:W3CDTF">2017-04-07T05:19:40Z</dcterms:modified>
  <cp:category/>
</cp:coreProperties>
</file>